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0" r:id="rId1"/>
  </sheets>
  <calcPr calcId="144525"/>
</workbook>
</file>

<file path=xl/calcChain.xml><?xml version="1.0" encoding="utf-8"?>
<calcChain xmlns="http://schemas.openxmlformats.org/spreadsheetml/2006/main">
  <c r="E632" i="10" l="1"/>
  <c r="F632" i="10" s="1"/>
  <c r="E631" i="10"/>
  <c r="E630" i="10"/>
  <c r="E629" i="10"/>
  <c r="F626" i="10"/>
  <c r="E602" i="10"/>
  <c r="E601" i="10"/>
  <c r="E605" i="10" s="1"/>
  <c r="F605" i="10" s="1"/>
  <c r="F599" i="10"/>
  <c r="F601" i="10" s="1"/>
  <c r="F598" i="10"/>
  <c r="E595" i="10"/>
  <c r="F593" i="10"/>
  <c r="E593" i="10" s="1"/>
  <c r="F592" i="10"/>
  <c r="E592" i="10"/>
  <c r="E525" i="10"/>
  <c r="E524" i="10"/>
  <c r="E523" i="10"/>
  <c r="E522" i="10"/>
  <c r="E521" i="10"/>
  <c r="F520" i="10"/>
  <c r="E520" i="10" s="1"/>
  <c r="E519" i="10"/>
  <c r="E518" i="10"/>
  <c r="E517" i="10"/>
  <c r="F516" i="10"/>
  <c r="E516" i="10"/>
  <c r="E515" i="10"/>
  <c r="E514" i="10"/>
  <c r="F513" i="10"/>
  <c r="E513" i="10"/>
  <c r="E512" i="10"/>
  <c r="E511" i="10"/>
  <c r="E510" i="10"/>
  <c r="E509" i="10"/>
  <c r="E508" i="10"/>
  <c r="E507" i="10"/>
  <c r="E506" i="10"/>
  <c r="F505" i="10"/>
  <c r="E505" i="10"/>
  <c r="E504" i="10"/>
  <c r="E503" i="10"/>
  <c r="E502" i="10"/>
  <c r="F500" i="10"/>
  <c r="F499" i="10" s="1"/>
  <c r="E499" i="10" s="1"/>
  <c r="E500" i="10"/>
  <c r="D499" i="10"/>
  <c r="A499" i="10"/>
  <c r="E498" i="10"/>
  <c r="E497" i="10"/>
  <c r="E496" i="10"/>
  <c r="E495" i="10"/>
  <c r="E494" i="10"/>
  <c r="F493" i="10"/>
  <c r="E493" i="10"/>
  <c r="E492" i="10"/>
  <c r="E491" i="10"/>
  <c r="E490" i="10"/>
  <c r="F489" i="10"/>
  <c r="E489" i="10"/>
  <c r="E488" i="10"/>
  <c r="E487" i="10"/>
  <c r="F486" i="10"/>
  <c r="E486" i="10"/>
  <c r="E485" i="10"/>
  <c r="E484" i="10"/>
  <c r="E483" i="10"/>
  <c r="E482" i="10"/>
  <c r="E481" i="10"/>
  <c r="E480" i="10"/>
  <c r="E479" i="10"/>
  <c r="F478" i="10"/>
  <c r="F472" i="10" s="1"/>
  <c r="E472" i="10" s="1"/>
  <c r="E477" i="10"/>
  <c r="E476" i="10"/>
  <c r="E475" i="10"/>
  <c r="F473" i="10"/>
  <c r="E473" i="10"/>
  <c r="D472" i="10"/>
  <c r="A472" i="10"/>
  <c r="E471" i="10"/>
  <c r="E470" i="10"/>
  <c r="E469" i="10"/>
  <c r="E468" i="10"/>
  <c r="E467" i="10"/>
  <c r="F466" i="10"/>
  <c r="E466" i="10" s="1"/>
  <c r="E465" i="10"/>
  <c r="E464" i="10"/>
  <c r="E463" i="10"/>
  <c r="F462" i="10"/>
  <c r="E462" i="10"/>
  <c r="E461" i="10"/>
  <c r="E460" i="10"/>
  <c r="F459" i="10"/>
  <c r="E459" i="10"/>
  <c r="E458" i="10"/>
  <c r="E457" i="10"/>
  <c r="E456" i="10"/>
  <c r="E455" i="10"/>
  <c r="E454" i="10"/>
  <c r="E453" i="10"/>
  <c r="E452" i="10"/>
  <c r="F451" i="10"/>
  <c r="E451" i="10"/>
  <c r="E450" i="10"/>
  <c r="E449" i="10"/>
  <c r="E448" i="10"/>
  <c r="F446" i="10"/>
  <c r="F445" i="10" s="1"/>
  <c r="E445" i="10" s="1"/>
  <c r="E446" i="10"/>
  <c r="D445" i="10"/>
  <c r="A445" i="10"/>
  <c r="E444" i="10"/>
  <c r="E443" i="10"/>
  <c r="E442" i="10"/>
  <c r="F441" i="10"/>
  <c r="F439" i="10" s="1"/>
  <c r="E439" i="10" s="1"/>
  <c r="E440" i="10"/>
  <c r="E438" i="10"/>
  <c r="E437" i="10"/>
  <c r="E436" i="10"/>
  <c r="F435" i="10"/>
  <c r="E435" i="10" s="1"/>
  <c r="E434" i="10"/>
  <c r="E433" i="10"/>
  <c r="F432" i="10"/>
  <c r="E432" i="10" s="1"/>
  <c r="E431" i="10"/>
  <c r="E430" i="10"/>
  <c r="E429" i="10"/>
  <c r="E428" i="10"/>
  <c r="E427" i="10"/>
  <c r="E426" i="10"/>
  <c r="E425" i="10"/>
  <c r="F424" i="10"/>
  <c r="E424" i="10"/>
  <c r="E423" i="10"/>
  <c r="E422" i="10"/>
  <c r="E421" i="10"/>
  <c r="E420" i="10"/>
  <c r="F419" i="10"/>
  <c r="E419" i="10"/>
  <c r="D418" i="10"/>
  <c r="A418" i="10"/>
  <c r="E411" i="10"/>
  <c r="E410" i="10"/>
  <c r="E409" i="10"/>
  <c r="F408" i="10"/>
  <c r="E408" i="10" s="1"/>
  <c r="E407" i="10"/>
  <c r="E406" i="10"/>
  <c r="F405" i="10"/>
  <c r="E405" i="10" s="1"/>
  <c r="E404" i="10"/>
  <c r="E403" i="10"/>
  <c r="E402" i="10"/>
  <c r="E401" i="10"/>
  <c r="E400" i="10"/>
  <c r="E399" i="10"/>
  <c r="E398" i="10"/>
  <c r="F397" i="10"/>
  <c r="E397" i="10"/>
  <c r="E396" i="10"/>
  <c r="E395" i="10"/>
  <c r="E394" i="10"/>
  <c r="E393" i="10"/>
  <c r="F392" i="10"/>
  <c r="F391" i="10" s="1"/>
  <c r="E391" i="10" s="1"/>
  <c r="E392" i="10"/>
  <c r="D391" i="10"/>
  <c r="A391" i="10"/>
  <c r="E390" i="10"/>
  <c r="E389" i="10"/>
  <c r="E388" i="10"/>
  <c r="E387" i="10"/>
  <c r="E386" i="10"/>
  <c r="F385" i="10"/>
  <c r="E385" i="10"/>
  <c r="E384" i="10"/>
  <c r="E383" i="10"/>
  <c r="E382" i="10"/>
  <c r="F381" i="10"/>
  <c r="E381" i="10"/>
  <c r="E380" i="10"/>
  <c r="E379" i="10"/>
  <c r="F378" i="10"/>
  <c r="E378" i="10"/>
  <c r="E377" i="10"/>
  <c r="E376" i="10"/>
  <c r="E375" i="10"/>
  <c r="E374" i="10"/>
  <c r="E373" i="10"/>
  <c r="E372" i="10"/>
  <c r="E371" i="10"/>
  <c r="F370" i="10"/>
  <c r="E370" i="10" s="1"/>
  <c r="E369" i="10"/>
  <c r="E368" i="10"/>
  <c r="E367" i="10"/>
  <c r="E366" i="10"/>
  <c r="F365" i="10"/>
  <c r="E365" i="10"/>
  <c r="F364" i="10"/>
  <c r="F300" i="10" s="1"/>
  <c r="E300" i="10" s="1"/>
  <c r="D364" i="10"/>
  <c r="A364" i="10"/>
  <c r="E363" i="10"/>
  <c r="E362" i="10"/>
  <c r="E361" i="10"/>
  <c r="E360" i="10"/>
  <c r="E359" i="10"/>
  <c r="F358" i="10"/>
  <c r="E358" i="10"/>
  <c r="E357" i="10"/>
  <c r="E356" i="10"/>
  <c r="E355" i="10"/>
  <c r="F354" i="10"/>
  <c r="E354" i="10"/>
  <c r="E353" i="10"/>
  <c r="E352" i="10"/>
  <c r="F351" i="10"/>
  <c r="E351" i="10"/>
  <c r="E350" i="10"/>
  <c r="E349" i="10"/>
  <c r="E348" i="10"/>
  <c r="E347" i="10"/>
  <c r="E346" i="10"/>
  <c r="E345" i="10"/>
  <c r="E344" i="10"/>
  <c r="F343" i="10"/>
  <c r="E343" i="10"/>
  <c r="E342" i="10"/>
  <c r="E341" i="10"/>
  <c r="E340" i="10"/>
  <c r="E339" i="10"/>
  <c r="F338" i="10"/>
  <c r="E338" i="10"/>
  <c r="F337" i="10"/>
  <c r="F299" i="10" s="1"/>
  <c r="E337" i="10"/>
  <c r="D337" i="10"/>
  <c r="A337" i="10"/>
  <c r="E336" i="10"/>
  <c r="E335" i="10"/>
  <c r="E334" i="10"/>
  <c r="E333" i="10"/>
  <c r="E332" i="10"/>
  <c r="F331" i="10"/>
  <c r="E331" i="10" s="1"/>
  <c r="E330" i="10"/>
  <c r="E329" i="10"/>
  <c r="E328" i="10"/>
  <c r="F327" i="10"/>
  <c r="E327" i="10"/>
  <c r="E326" i="10"/>
  <c r="E325" i="10"/>
  <c r="F324" i="10"/>
  <c r="E324" i="10"/>
  <c r="E323" i="10"/>
  <c r="E322" i="10"/>
  <c r="E321" i="10"/>
  <c r="E320" i="10"/>
  <c r="E319" i="10"/>
  <c r="E318" i="10"/>
  <c r="E317" i="10"/>
  <c r="F316" i="10"/>
  <c r="E316" i="10"/>
  <c r="E315" i="10"/>
  <c r="E314" i="10"/>
  <c r="E313" i="10"/>
  <c r="E312" i="10"/>
  <c r="F311" i="10"/>
  <c r="E311" i="10" s="1"/>
  <c r="A310" i="10"/>
  <c r="F306" i="10"/>
  <c r="E306" i="10" s="1"/>
  <c r="E305" i="10"/>
  <c r="E304" i="10"/>
  <c r="E303" i="10"/>
  <c r="E298" i="10"/>
  <c r="E293" i="10"/>
  <c r="F291" i="10"/>
  <c r="E291" i="10" s="1"/>
  <c r="E289" i="10"/>
  <c r="E288" i="10"/>
  <c r="E287" i="10"/>
  <c r="F286" i="10"/>
  <c r="F284" i="10" s="1"/>
  <c r="E284" i="10" s="1"/>
  <c r="E286" i="10"/>
  <c r="E285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F269" i="10"/>
  <c r="E269" i="10"/>
  <c r="E268" i="10"/>
  <c r="E267" i="10"/>
  <c r="E266" i="10"/>
  <c r="E265" i="10"/>
  <c r="F264" i="10"/>
  <c r="E264" i="10" s="1"/>
  <c r="E262" i="10"/>
  <c r="E261" i="10"/>
  <c r="E260" i="10"/>
  <c r="E259" i="10"/>
  <c r="E258" i="10"/>
  <c r="F257" i="10"/>
  <c r="E257" i="10"/>
  <c r="E256" i="10"/>
  <c r="E255" i="10"/>
  <c r="E254" i="10"/>
  <c r="F253" i="10"/>
  <c r="E253" i="10"/>
  <c r="E252" i="10"/>
  <c r="E251" i="10"/>
  <c r="F250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F237" i="10"/>
  <c r="E237" i="10" s="1"/>
  <c r="E235" i="10"/>
  <c r="E234" i="10"/>
  <c r="E233" i="10"/>
  <c r="F232" i="10"/>
  <c r="F230" i="10" s="1"/>
  <c r="E230" i="10" s="1"/>
  <c r="E232" i="10"/>
  <c r="E231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F215" i="10"/>
  <c r="E215" i="10"/>
  <c r="E214" i="10"/>
  <c r="E213" i="10"/>
  <c r="E212" i="10"/>
  <c r="E211" i="10"/>
  <c r="F210" i="10"/>
  <c r="E210" i="10" s="1"/>
  <c r="E208" i="10"/>
  <c r="E207" i="10"/>
  <c r="E206" i="10"/>
  <c r="E205" i="10"/>
  <c r="E204" i="10"/>
  <c r="F203" i="10"/>
  <c r="E203" i="10"/>
  <c r="E202" i="10"/>
  <c r="E201" i="10"/>
  <c r="E200" i="10"/>
  <c r="E199" i="10"/>
  <c r="E198" i="10"/>
  <c r="E197" i="10"/>
  <c r="E196" i="10"/>
  <c r="E195" i="10"/>
  <c r="E194" i="10"/>
  <c r="E193" i="10"/>
  <c r="F192" i="10"/>
  <c r="E192" i="10"/>
  <c r="E191" i="10"/>
  <c r="E190" i="10"/>
  <c r="E189" i="10"/>
  <c r="F188" i="10"/>
  <c r="E188" i="10"/>
  <c r="E187" i="10"/>
  <c r="E186" i="10"/>
  <c r="E185" i="10"/>
  <c r="E184" i="10"/>
  <c r="F183" i="10"/>
  <c r="E183" i="10" s="1"/>
  <c r="F178" i="10"/>
  <c r="E178" i="10" s="1"/>
  <c r="E160" i="10"/>
  <c r="E159" i="10"/>
  <c r="F158" i="10"/>
  <c r="E158" i="10"/>
  <c r="E157" i="10"/>
  <c r="F155" i="10"/>
  <c r="E155" i="10"/>
  <c r="E154" i="10"/>
  <c r="E153" i="10"/>
  <c r="E152" i="10"/>
  <c r="E151" i="10"/>
  <c r="E150" i="10"/>
  <c r="E149" i="10"/>
  <c r="F148" i="10"/>
  <c r="E148" i="10"/>
  <c r="F147" i="10"/>
  <c r="E147" i="10"/>
  <c r="F146" i="10"/>
  <c r="E146" i="10"/>
  <c r="F145" i="10"/>
  <c r="E145" i="10"/>
  <c r="F144" i="10"/>
  <c r="E144" i="10"/>
  <c r="F143" i="10"/>
  <c r="E143" i="10"/>
  <c r="E142" i="10"/>
  <c r="F141" i="10"/>
  <c r="E141" i="10" s="1"/>
  <c r="F140" i="10"/>
  <c r="E140" i="10"/>
  <c r="F139" i="10"/>
  <c r="E139" i="10" s="1"/>
  <c r="F138" i="10"/>
  <c r="F136" i="10" s="1"/>
  <c r="E138" i="10"/>
  <c r="E137" i="10"/>
  <c r="I134" i="10"/>
  <c r="F125" i="10"/>
  <c r="E125" i="10"/>
  <c r="E124" i="10"/>
  <c r="F123" i="10"/>
  <c r="E122" i="10"/>
  <c r="F121" i="10"/>
  <c r="E121" i="10" s="1"/>
  <c r="F120" i="10"/>
  <c r="E120" i="10"/>
  <c r="F118" i="10"/>
  <c r="E118" i="10" s="1"/>
  <c r="F117" i="10"/>
  <c r="F98" i="10"/>
  <c r="F83" i="10"/>
  <c r="F80" i="10" s="1"/>
  <c r="F68" i="10"/>
  <c r="F56" i="10"/>
  <c r="F53" i="10"/>
  <c r="F627" i="10" l="1"/>
  <c r="E627" i="10" s="1"/>
  <c r="F161" i="10"/>
  <c r="E161" i="10" s="1"/>
  <c r="E136" i="10"/>
  <c r="E299" i="10"/>
  <c r="F418" i="10"/>
  <c r="F182" i="10"/>
  <c r="F209" i="10"/>
  <c r="E209" i="10" s="1"/>
  <c r="F236" i="10"/>
  <c r="E236" i="10" s="1"/>
  <c r="F290" i="10"/>
  <c r="E290" i="10" s="1"/>
  <c r="F263" i="10"/>
  <c r="E263" i="10" s="1"/>
  <c r="F310" i="10"/>
  <c r="E364" i="10"/>
  <c r="E441" i="10"/>
  <c r="E478" i="10"/>
  <c r="F302" i="10" l="1"/>
  <c r="E418" i="10"/>
  <c r="E310" i="10"/>
  <c r="F308" i="10"/>
  <c r="E182" i="10"/>
  <c r="F180" i="10"/>
  <c r="F156" i="10"/>
  <c r="E308" i="10" l="1"/>
  <c r="H308" i="10"/>
  <c r="E180" i="10"/>
  <c r="H180" i="10"/>
  <c r="H178" i="10"/>
  <c r="E302" i="10"/>
  <c r="F296" i="10"/>
  <c r="E156" i="10"/>
  <c r="F134" i="10"/>
  <c r="E134" i="10" l="1"/>
  <c r="H134" i="10"/>
  <c r="H296" i="10"/>
  <c r="E296" i="10"/>
</calcChain>
</file>

<file path=xl/sharedStrings.xml><?xml version="1.0" encoding="utf-8"?>
<sst xmlns="http://schemas.openxmlformats.org/spreadsheetml/2006/main" count="732" uniqueCount="208">
  <si>
    <t>УТВЕРЖДАЮ</t>
  </si>
  <si>
    <t>Руководитель Управления образования администрации Шушенского района</t>
  </si>
  <si>
    <t>(наименование должности лица, утверждающего документ)</t>
  </si>
  <si>
    <t>Шифрин В. Н.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</si>
  <si>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</si>
  <si>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</si>
  <si>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</si>
  <si>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</si>
  <si>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</si>
  <si>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</si>
  <si>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бюджетного учреждения (подразделения)</t>
  </si>
  <si>
    <t>по ОКПО</t>
  </si>
  <si>
    <t>Муниципальное бюджетное общеобразовательное учреждение «Синеборская средняя общеобразовательная школа»</t>
  </si>
  <si>
    <t>ИНН / КПП        2442009081 / 244201001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</si>
  <si>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</si>
  <si>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</si>
  <si>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</si>
  <si>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Управление образование администрации Шушенского района</t>
  </si>
  <si>
    <t>Адрес фактического местонахождения мунципального бюджетного учреждения (подразделения)</t>
  </si>
  <si>
    <t>662723, Красноярский край, с.Синеборск, ул. Ленина, д.23</t>
  </si>
  <si>
    <t xml:space="preserve">I.  Сведения о деятельности муниципального бюджетного учреждения 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</si>
  <si>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</si>
  <si>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</si>
  <si>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</si>
  <si>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</si>
  <si>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  <charset val="204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</si>
  <si>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</si>
  <si>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</si>
  <si>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</si>
  <si>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</si>
  <si>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</si>
  <si>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</si>
  <si>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</si>
  <si>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</si>
  <si>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</si>
  <si>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</si>
  <si>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</si>
  <si>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райнного бюджета</t>
  </si>
  <si>
    <t>2.2. Дебиторская задолженность по выданным авансам, полученным за счет средств районного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</si>
  <si>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</si>
  <si>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</si>
  <si>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</si>
  <si>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</si>
  <si>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</si>
  <si>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</si>
  <si>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</si>
  <si>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</si>
  <si>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</si>
  <si>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</si>
  <si>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</si>
  <si>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</si>
  <si>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</si>
  <si>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</si>
  <si>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</si>
  <si>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</si>
  <si>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</si>
  <si>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</si>
  <si>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</si>
  <si>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</si>
  <si>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</si>
  <si>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</si>
  <si>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</si>
  <si>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</si>
  <si>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</si>
  <si>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</si>
  <si>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</si>
  <si>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</si>
  <si>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</si>
  <si>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</si>
  <si>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</si>
  <si>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</si>
  <si>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</si>
  <si>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</si>
  <si>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</si>
  <si>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</si>
  <si>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</si>
  <si>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</si>
  <si>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</si>
  <si>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</si>
  <si>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</si>
  <si>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</si>
  <si>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</si>
  <si>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</si>
  <si>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</si>
  <si>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</si>
  <si>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</si>
  <si>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</si>
  <si>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</si>
  <si>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</si>
  <si>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</si>
  <si>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</si>
  <si>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 xml:space="preserve"> 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</si>
  <si>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</si>
  <si>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</si>
  <si>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краевого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</si>
  <si>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</si>
  <si>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года, всего:</t>
  </si>
  <si>
    <t>Х</t>
  </si>
  <si>
    <t>Поступления, всего:</t>
  </si>
  <si>
    <t>в том числе:</t>
  </si>
  <si>
    <t>1.Субсидии на выполнение муниципального задания, всего:</t>
  </si>
  <si>
    <t>2. Целевые субсидии, всего:</t>
  </si>
  <si>
    <t>3. Бюджетные инвестиции, всего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</si>
  <si>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всего:</t>
  </si>
  <si>
    <t xml:space="preserve"> </t>
  </si>
  <si>
    <t>Услуга № 1</t>
  </si>
  <si>
    <t>Услуга № 2</t>
  </si>
  <si>
    <t>и т.д.</t>
  </si>
  <si>
    <t>5. Поступления от иной приносящей доход деятельности, всего:</t>
  </si>
  <si>
    <t>Планируемый остаток средств на конец планируемого года,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</si>
  <si>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</si>
  <si>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</si>
  <si>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</si>
  <si>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</si>
  <si>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</si>
  <si>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</si>
  <si>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</si>
  <si>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</si>
  <si>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</si>
  <si>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</si>
  <si>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</si>
  <si>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</si>
  <si>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</si>
  <si>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</si>
  <si>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</si>
  <si>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</si>
  <si>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</si>
  <si>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</si>
  <si>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</si>
  <si>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</si>
  <si>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</si>
  <si>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</si>
  <si>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</si>
  <si>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</si>
  <si>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</si>
  <si>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</si>
  <si>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</si>
  <si>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1) наименование расходного обязательства</t>
  </si>
  <si>
    <t>2) наименование расходного обязательства</t>
  </si>
  <si>
    <t>3) и т.д.</t>
  </si>
  <si>
    <t xml:space="preserve">  Расшифровка показателей в разрезе  поступлений и выплат учреждения</t>
  </si>
  <si>
    <t xml:space="preserve"> Код целевой статьи / Код по бюджетной классификации операции сектора государственного управления</t>
  </si>
  <si>
    <t>1. Субсидии на выполнение муниципального задания</t>
  </si>
  <si>
    <t>Планируемый остаток средств на начало планируемого года</t>
  </si>
  <si>
    <t>Субсидии на выполнение муниципального задания, всего</t>
  </si>
  <si>
    <t>Планируемый остаток средств на конец планируемого года</t>
  </si>
  <si>
    <t>Выплаты субсидии на выполнение муниципального задания, всего:</t>
  </si>
  <si>
    <t>1) 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</si>
  <si>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>3)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</si>
  <si>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 xml:space="preserve">078107020.111021 </t>
  </si>
  <si>
    <t>2. Целевые субсидии</t>
  </si>
  <si>
    <t xml:space="preserve"> Целевые субсидии, всего:</t>
  </si>
  <si>
    <t xml:space="preserve"> в том числе:</t>
  </si>
  <si>
    <t>078207020.119101</t>
  </si>
  <si>
    <t>078200000.117582</t>
  </si>
  <si>
    <t>5)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за счет средств районного бюджета, в рамках подпрограммы "Развитие дошкольного, общего и дополнительного образования детей" муниципальной программы Шушенского района "Развитие образования Шушенского района"</t>
  </si>
  <si>
    <t>078207020.119223</t>
  </si>
  <si>
    <t>7) Реализация мероприятий по проведению обязательных энергетических обследований муниципальных учреждений Красноярского края по контрактам (договорам), заключенным в 2012 году</t>
  </si>
  <si>
    <t>078200005226207</t>
  </si>
  <si>
    <t>8) Софинансирование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году, за счет средств районного бюджета</t>
  </si>
  <si>
    <t>078200009226207</t>
  </si>
  <si>
    <t>Выплаты целевых субсидий, всего:</t>
  </si>
  <si>
    <t>310</t>
  </si>
  <si>
    <t>3. Бюджетные инвестиции</t>
  </si>
  <si>
    <t>Бюджетные инвестиции, всего</t>
  </si>
  <si>
    <t>1) наименование бюджетной инвестиции</t>
  </si>
  <si>
    <t>2) наименование бюджетной инвестиции</t>
  </si>
  <si>
    <t>Выплаты бюджетных инвестиций, всего:</t>
  </si>
  <si>
    <t>300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</si>
  <si>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</si>
  <si>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</si>
  <si>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5. Поступления от иной приносящей доход деятельности</t>
  </si>
  <si>
    <t>Поступления от иной приносящей доход деятельности, всего:</t>
  </si>
  <si>
    <t>Услуга №1</t>
  </si>
  <si>
    <t>Услуга №2</t>
  </si>
  <si>
    <t>Директор</t>
  </si>
  <si>
    <t>Калинин Е.М.</t>
  </si>
  <si>
    <t xml:space="preserve">Главный бухгалтер </t>
  </si>
  <si>
    <t>Акульшина В.В.</t>
  </si>
  <si>
    <t>Исполнитель</t>
  </si>
  <si>
    <t>Селезнева Л.А</t>
  </si>
  <si>
    <t>тел. 8(39139)3-76-46</t>
  </si>
  <si>
    <t>"_____"________________ 20____ г.</t>
  </si>
  <si>
    <t xml:space="preserve">на 2016  год </t>
  </si>
  <si>
    <t xml:space="preserve">1.1. Цели деятельности муниципального бюджетного учреждения (подразделения):  Образовательная деятельность по общеобразовательным программам направленная на становление и формирование личности обучающегося, развитие его индивидуальных способностей, положительной мотивации и умений в учебной деятельности, формирование общей культуры личности обучающихся на основе усвоения обязательного минимума содержания общеобразовательных программ, создание основы для осознанного выбора и последующего освоения профессиональных образовательных программ, подготовку обучающегося к жизни в обществе, самостоятельному жизненному выбору, продолжению образования и началу профессиональной </t>
  </si>
  <si>
    <t xml:space="preserve">1.2. Виды деятельности муниципального бюджетного учреждения (подразделения): – образование начальное общее, в том числе для детей с ограниченными возможностями здоровья; 
– образование основное общее, в том числе для детей с ограниченными возможностями здоровья; 
– образование среднее общее, в том числе для детей с ограниченными возможностями здоровья; 
– образование дополнительное детей и взрослых; 
- деятельность столовых при предприятиях и учреждениях;
– предоставление услуг по дневному уходу за детьми.
– организация отдыха и оздоровления обучающихся с дневным пребыванием в каникулярное время.
</t>
  </si>
  <si>
    <t>078 0702 0110090610 611</t>
  </si>
  <si>
    <t>078 0702 01100 75640 611</t>
  </si>
  <si>
    <t>078 0702 0110074090 611</t>
  </si>
  <si>
    <t>4)Обеспечение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</si>
  <si>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>078 1003 0110075660 611</t>
  </si>
  <si>
    <t xml:space="preserve">1) Ежемесячное денежное вознаграждение за классное руководство за счет средств краевого бюджета </t>
  </si>
  <si>
    <t>078200005200902</t>
  </si>
  <si>
    <t>1) Обеспечение жизнедеятельности подведомственных учреждений в рамках подпрограммы "Развитие дошкольного, общего и дополнительного образования" муниципальной программы Шушенского района "Развтие образования Шушенского района"</t>
  </si>
  <si>
    <t>иные</t>
  </si>
  <si>
    <t>2) Оплата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</si>
  <si>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>пит.в лаг</t>
  </si>
  <si>
    <t>078 0702 01100 75640 612</t>
  </si>
  <si>
    <t>2)Устройство внешних пандусов в образовательных учреждениях в рамках подпрограммы "Обеспечение проведения социально значимых мероприятий для жителей Шушенского района" муниципальной программы Шушенского района "Система социальной защиты населения Шушенского района"</t>
  </si>
  <si>
    <t>078 07 02 03 300  91150 612</t>
  </si>
  <si>
    <t>78200005200902</t>
  </si>
  <si>
    <t>340</t>
  </si>
  <si>
    <t>3)Устройство внешних пандусов в образовательных учреждениях в рамках подпрограммы "Обеспечение проведения социально значимых мероприятий для жителей Шушенского района" муниципальной программы Шушенского района "Система социальной защиты населения Шушенского района"</t>
  </si>
  <si>
    <t>2)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</si>
  <si>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>3)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</si>
  <si>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t>1)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t>
  </si>
  <si>
    <r>
      <t>"  04   "ФЕВРАЛЯ__ 20_</t>
    </r>
    <r>
      <rPr>
        <u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>_г.</t>
    </r>
  </si>
  <si>
    <t>" 04 " ФЕВРАЛЯ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</si>
</sst>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 shrinkToFit="1"/>
    </xf>
    <xf numFmtId="0" fontId="1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3"/>
  <sheetViews>
    <sheetView tabSelected="1" topLeftCell="A22" workbookViewId="0">
      <selection sqref="A1:XFD1048576"/>
    </sheetView>
  </sheetViews>
  <sheetFormatPr defaultColWidth="9.28515625" defaultRowHeight="15" x14ac:dyDescent="0.25"/>
  <cols>
    <col min="1" max="1" width="10.7109375" style="2" customWidth="1"/>
    <col min="2" max="2" width="14.28515625" style="2" customWidth="1"/>
    <col min="3" max="3" width="19" style="2" customWidth="1"/>
    <col min="4" max="4" width="24.42578125" style="1" customWidth="1"/>
    <col min="5" max="6" width="15.28515625" style="2" customWidth="1"/>
    <col min="7" max="7" width="14.7109375" style="2" customWidth="1"/>
    <col min="8" max="8" width="13.7109375" style="2" customWidth="1"/>
    <col min="9" max="9" width="12.5703125" style="2" bestFit="1" customWidth="1"/>
    <col min="10" max="10" width="13.28515625" style="2" customWidth="1"/>
    <col min="11" max="256" width="9.28515625" style="2"/>
    <col min="257" max="257" width="10.7109375" style="2" customWidth="1"/>
    <col min="258" max="258" width="14.28515625" style="2" customWidth="1"/>
    <col min="259" max="259" width="19" style="2" customWidth="1"/>
    <col min="260" max="260" width="24.42578125" style="2" customWidth="1"/>
    <col min="261" max="262" width="15.28515625" style="2" customWidth="1"/>
    <col min="263" max="263" width="14.7109375" style="2" customWidth="1"/>
    <col min="264" max="264" width="13.7109375" style="2" customWidth="1"/>
    <col min="265" max="265" width="12.5703125" style="2" bestFit="1" customWidth="1"/>
    <col min="266" max="266" width="13.28515625" style="2" customWidth="1"/>
    <col min="267" max="512" width="9.28515625" style="2"/>
    <col min="513" max="513" width="10.7109375" style="2" customWidth="1"/>
    <col min="514" max="514" width="14.28515625" style="2" customWidth="1"/>
    <col min="515" max="515" width="19" style="2" customWidth="1"/>
    <col min="516" max="516" width="24.42578125" style="2" customWidth="1"/>
    <col min="517" max="518" width="15.28515625" style="2" customWidth="1"/>
    <col min="519" max="519" width="14.7109375" style="2" customWidth="1"/>
    <col min="520" max="520" width="13.7109375" style="2" customWidth="1"/>
    <col min="521" max="521" width="12.5703125" style="2" bestFit="1" customWidth="1"/>
    <col min="522" max="522" width="13.28515625" style="2" customWidth="1"/>
    <col min="523" max="768" width="9.28515625" style="2"/>
    <col min="769" max="769" width="10.7109375" style="2" customWidth="1"/>
    <col min="770" max="770" width="14.28515625" style="2" customWidth="1"/>
    <col min="771" max="771" width="19" style="2" customWidth="1"/>
    <col min="772" max="772" width="24.42578125" style="2" customWidth="1"/>
    <col min="773" max="774" width="15.28515625" style="2" customWidth="1"/>
    <col min="775" max="775" width="14.7109375" style="2" customWidth="1"/>
    <col min="776" max="776" width="13.7109375" style="2" customWidth="1"/>
    <col min="777" max="777" width="12.5703125" style="2" bestFit="1" customWidth="1"/>
    <col min="778" max="778" width="13.28515625" style="2" customWidth="1"/>
    <col min="779" max="1024" width="9.28515625" style="2"/>
    <col min="1025" max="1025" width="10.7109375" style="2" customWidth="1"/>
    <col min="1026" max="1026" width="14.28515625" style="2" customWidth="1"/>
    <col min="1027" max="1027" width="19" style="2" customWidth="1"/>
    <col min="1028" max="1028" width="24.42578125" style="2" customWidth="1"/>
    <col min="1029" max="1030" width="15.28515625" style="2" customWidth="1"/>
    <col min="1031" max="1031" width="14.7109375" style="2" customWidth="1"/>
    <col min="1032" max="1032" width="13.7109375" style="2" customWidth="1"/>
    <col min="1033" max="1033" width="12.5703125" style="2" bestFit="1" customWidth="1"/>
    <col min="1034" max="1034" width="13.28515625" style="2" customWidth="1"/>
    <col min="1035" max="1280" width="9.28515625" style="2"/>
    <col min="1281" max="1281" width="10.7109375" style="2" customWidth="1"/>
    <col min="1282" max="1282" width="14.28515625" style="2" customWidth="1"/>
    <col min="1283" max="1283" width="19" style="2" customWidth="1"/>
    <col min="1284" max="1284" width="24.42578125" style="2" customWidth="1"/>
    <col min="1285" max="1286" width="15.28515625" style="2" customWidth="1"/>
    <col min="1287" max="1287" width="14.7109375" style="2" customWidth="1"/>
    <col min="1288" max="1288" width="13.7109375" style="2" customWidth="1"/>
    <col min="1289" max="1289" width="12.5703125" style="2" bestFit="1" customWidth="1"/>
    <col min="1290" max="1290" width="13.28515625" style="2" customWidth="1"/>
    <col min="1291" max="1536" width="9.28515625" style="2"/>
    <col min="1537" max="1537" width="10.7109375" style="2" customWidth="1"/>
    <col min="1538" max="1538" width="14.28515625" style="2" customWidth="1"/>
    <col min="1539" max="1539" width="19" style="2" customWidth="1"/>
    <col min="1540" max="1540" width="24.42578125" style="2" customWidth="1"/>
    <col min="1541" max="1542" width="15.28515625" style="2" customWidth="1"/>
    <col min="1543" max="1543" width="14.7109375" style="2" customWidth="1"/>
    <col min="1544" max="1544" width="13.7109375" style="2" customWidth="1"/>
    <col min="1545" max="1545" width="12.5703125" style="2" bestFit="1" customWidth="1"/>
    <col min="1546" max="1546" width="13.28515625" style="2" customWidth="1"/>
    <col min="1547" max="1792" width="9.28515625" style="2"/>
    <col min="1793" max="1793" width="10.7109375" style="2" customWidth="1"/>
    <col min="1794" max="1794" width="14.28515625" style="2" customWidth="1"/>
    <col min="1795" max="1795" width="19" style="2" customWidth="1"/>
    <col min="1796" max="1796" width="24.42578125" style="2" customWidth="1"/>
    <col min="1797" max="1798" width="15.28515625" style="2" customWidth="1"/>
    <col min="1799" max="1799" width="14.7109375" style="2" customWidth="1"/>
    <col min="1800" max="1800" width="13.7109375" style="2" customWidth="1"/>
    <col min="1801" max="1801" width="12.5703125" style="2" bestFit="1" customWidth="1"/>
    <col min="1802" max="1802" width="13.28515625" style="2" customWidth="1"/>
    <col min="1803" max="2048" width="9.28515625" style="2"/>
    <col min="2049" max="2049" width="10.7109375" style="2" customWidth="1"/>
    <col min="2050" max="2050" width="14.28515625" style="2" customWidth="1"/>
    <col min="2051" max="2051" width="19" style="2" customWidth="1"/>
    <col min="2052" max="2052" width="24.42578125" style="2" customWidth="1"/>
    <col min="2053" max="2054" width="15.28515625" style="2" customWidth="1"/>
    <col min="2055" max="2055" width="14.7109375" style="2" customWidth="1"/>
    <col min="2056" max="2056" width="13.7109375" style="2" customWidth="1"/>
    <col min="2057" max="2057" width="12.5703125" style="2" bestFit="1" customWidth="1"/>
    <col min="2058" max="2058" width="13.28515625" style="2" customWidth="1"/>
    <col min="2059" max="2304" width="9.28515625" style="2"/>
    <col min="2305" max="2305" width="10.7109375" style="2" customWidth="1"/>
    <col min="2306" max="2306" width="14.28515625" style="2" customWidth="1"/>
    <col min="2307" max="2307" width="19" style="2" customWidth="1"/>
    <col min="2308" max="2308" width="24.42578125" style="2" customWidth="1"/>
    <col min="2309" max="2310" width="15.28515625" style="2" customWidth="1"/>
    <col min="2311" max="2311" width="14.7109375" style="2" customWidth="1"/>
    <col min="2312" max="2312" width="13.7109375" style="2" customWidth="1"/>
    <col min="2313" max="2313" width="12.5703125" style="2" bestFit="1" customWidth="1"/>
    <col min="2314" max="2314" width="13.28515625" style="2" customWidth="1"/>
    <col min="2315" max="2560" width="9.28515625" style="2"/>
    <col min="2561" max="2561" width="10.7109375" style="2" customWidth="1"/>
    <col min="2562" max="2562" width="14.28515625" style="2" customWidth="1"/>
    <col min="2563" max="2563" width="19" style="2" customWidth="1"/>
    <col min="2564" max="2564" width="24.42578125" style="2" customWidth="1"/>
    <col min="2565" max="2566" width="15.28515625" style="2" customWidth="1"/>
    <col min="2567" max="2567" width="14.7109375" style="2" customWidth="1"/>
    <col min="2568" max="2568" width="13.7109375" style="2" customWidth="1"/>
    <col min="2569" max="2569" width="12.5703125" style="2" bestFit="1" customWidth="1"/>
    <col min="2570" max="2570" width="13.28515625" style="2" customWidth="1"/>
    <col min="2571" max="2816" width="9.28515625" style="2"/>
    <col min="2817" max="2817" width="10.7109375" style="2" customWidth="1"/>
    <col min="2818" max="2818" width="14.28515625" style="2" customWidth="1"/>
    <col min="2819" max="2819" width="19" style="2" customWidth="1"/>
    <col min="2820" max="2820" width="24.42578125" style="2" customWidth="1"/>
    <col min="2821" max="2822" width="15.28515625" style="2" customWidth="1"/>
    <col min="2823" max="2823" width="14.7109375" style="2" customWidth="1"/>
    <col min="2824" max="2824" width="13.7109375" style="2" customWidth="1"/>
    <col min="2825" max="2825" width="12.5703125" style="2" bestFit="1" customWidth="1"/>
    <col min="2826" max="2826" width="13.28515625" style="2" customWidth="1"/>
    <col min="2827" max="3072" width="9.28515625" style="2"/>
    <col min="3073" max="3073" width="10.7109375" style="2" customWidth="1"/>
    <col min="3074" max="3074" width="14.28515625" style="2" customWidth="1"/>
    <col min="3075" max="3075" width="19" style="2" customWidth="1"/>
    <col min="3076" max="3076" width="24.42578125" style="2" customWidth="1"/>
    <col min="3077" max="3078" width="15.28515625" style="2" customWidth="1"/>
    <col min="3079" max="3079" width="14.7109375" style="2" customWidth="1"/>
    <col min="3080" max="3080" width="13.7109375" style="2" customWidth="1"/>
    <col min="3081" max="3081" width="12.5703125" style="2" bestFit="1" customWidth="1"/>
    <col min="3082" max="3082" width="13.28515625" style="2" customWidth="1"/>
    <col min="3083" max="3328" width="9.28515625" style="2"/>
    <col min="3329" max="3329" width="10.7109375" style="2" customWidth="1"/>
    <col min="3330" max="3330" width="14.28515625" style="2" customWidth="1"/>
    <col min="3331" max="3331" width="19" style="2" customWidth="1"/>
    <col min="3332" max="3332" width="24.42578125" style="2" customWidth="1"/>
    <col min="3333" max="3334" width="15.28515625" style="2" customWidth="1"/>
    <col min="3335" max="3335" width="14.7109375" style="2" customWidth="1"/>
    <col min="3336" max="3336" width="13.7109375" style="2" customWidth="1"/>
    <col min="3337" max="3337" width="12.5703125" style="2" bestFit="1" customWidth="1"/>
    <col min="3338" max="3338" width="13.28515625" style="2" customWidth="1"/>
    <col min="3339" max="3584" width="9.28515625" style="2"/>
    <col min="3585" max="3585" width="10.7109375" style="2" customWidth="1"/>
    <col min="3586" max="3586" width="14.28515625" style="2" customWidth="1"/>
    <col min="3587" max="3587" width="19" style="2" customWidth="1"/>
    <col min="3588" max="3588" width="24.42578125" style="2" customWidth="1"/>
    <col min="3589" max="3590" width="15.28515625" style="2" customWidth="1"/>
    <col min="3591" max="3591" width="14.7109375" style="2" customWidth="1"/>
    <col min="3592" max="3592" width="13.7109375" style="2" customWidth="1"/>
    <col min="3593" max="3593" width="12.5703125" style="2" bestFit="1" customWidth="1"/>
    <col min="3594" max="3594" width="13.28515625" style="2" customWidth="1"/>
    <col min="3595" max="3840" width="9.28515625" style="2"/>
    <col min="3841" max="3841" width="10.7109375" style="2" customWidth="1"/>
    <col min="3842" max="3842" width="14.28515625" style="2" customWidth="1"/>
    <col min="3843" max="3843" width="19" style="2" customWidth="1"/>
    <col min="3844" max="3844" width="24.42578125" style="2" customWidth="1"/>
    <col min="3845" max="3846" width="15.28515625" style="2" customWidth="1"/>
    <col min="3847" max="3847" width="14.7109375" style="2" customWidth="1"/>
    <col min="3848" max="3848" width="13.7109375" style="2" customWidth="1"/>
    <col min="3849" max="3849" width="12.5703125" style="2" bestFit="1" customWidth="1"/>
    <col min="3850" max="3850" width="13.28515625" style="2" customWidth="1"/>
    <col min="3851" max="4096" width="9.28515625" style="2"/>
    <col min="4097" max="4097" width="10.7109375" style="2" customWidth="1"/>
    <col min="4098" max="4098" width="14.28515625" style="2" customWidth="1"/>
    <col min="4099" max="4099" width="19" style="2" customWidth="1"/>
    <col min="4100" max="4100" width="24.42578125" style="2" customWidth="1"/>
    <col min="4101" max="4102" width="15.28515625" style="2" customWidth="1"/>
    <col min="4103" max="4103" width="14.7109375" style="2" customWidth="1"/>
    <col min="4104" max="4104" width="13.7109375" style="2" customWidth="1"/>
    <col min="4105" max="4105" width="12.5703125" style="2" bestFit="1" customWidth="1"/>
    <col min="4106" max="4106" width="13.28515625" style="2" customWidth="1"/>
    <col min="4107" max="4352" width="9.28515625" style="2"/>
    <col min="4353" max="4353" width="10.7109375" style="2" customWidth="1"/>
    <col min="4354" max="4354" width="14.28515625" style="2" customWidth="1"/>
    <col min="4355" max="4355" width="19" style="2" customWidth="1"/>
    <col min="4356" max="4356" width="24.42578125" style="2" customWidth="1"/>
    <col min="4357" max="4358" width="15.28515625" style="2" customWidth="1"/>
    <col min="4359" max="4359" width="14.7109375" style="2" customWidth="1"/>
    <col min="4360" max="4360" width="13.7109375" style="2" customWidth="1"/>
    <col min="4361" max="4361" width="12.5703125" style="2" bestFit="1" customWidth="1"/>
    <col min="4362" max="4362" width="13.28515625" style="2" customWidth="1"/>
    <col min="4363" max="4608" width="9.28515625" style="2"/>
    <col min="4609" max="4609" width="10.7109375" style="2" customWidth="1"/>
    <col min="4610" max="4610" width="14.28515625" style="2" customWidth="1"/>
    <col min="4611" max="4611" width="19" style="2" customWidth="1"/>
    <col min="4612" max="4612" width="24.42578125" style="2" customWidth="1"/>
    <col min="4613" max="4614" width="15.28515625" style="2" customWidth="1"/>
    <col min="4615" max="4615" width="14.7109375" style="2" customWidth="1"/>
    <col min="4616" max="4616" width="13.7109375" style="2" customWidth="1"/>
    <col min="4617" max="4617" width="12.5703125" style="2" bestFit="1" customWidth="1"/>
    <col min="4618" max="4618" width="13.28515625" style="2" customWidth="1"/>
    <col min="4619" max="4864" width="9.28515625" style="2"/>
    <col min="4865" max="4865" width="10.7109375" style="2" customWidth="1"/>
    <col min="4866" max="4866" width="14.28515625" style="2" customWidth="1"/>
    <col min="4867" max="4867" width="19" style="2" customWidth="1"/>
    <col min="4868" max="4868" width="24.42578125" style="2" customWidth="1"/>
    <col min="4869" max="4870" width="15.28515625" style="2" customWidth="1"/>
    <col min="4871" max="4871" width="14.7109375" style="2" customWidth="1"/>
    <col min="4872" max="4872" width="13.7109375" style="2" customWidth="1"/>
    <col min="4873" max="4873" width="12.5703125" style="2" bestFit="1" customWidth="1"/>
    <col min="4874" max="4874" width="13.28515625" style="2" customWidth="1"/>
    <col min="4875" max="5120" width="9.28515625" style="2"/>
    <col min="5121" max="5121" width="10.7109375" style="2" customWidth="1"/>
    <col min="5122" max="5122" width="14.28515625" style="2" customWidth="1"/>
    <col min="5123" max="5123" width="19" style="2" customWidth="1"/>
    <col min="5124" max="5124" width="24.42578125" style="2" customWidth="1"/>
    <col min="5125" max="5126" width="15.28515625" style="2" customWidth="1"/>
    <col min="5127" max="5127" width="14.7109375" style="2" customWidth="1"/>
    <col min="5128" max="5128" width="13.7109375" style="2" customWidth="1"/>
    <col min="5129" max="5129" width="12.5703125" style="2" bestFit="1" customWidth="1"/>
    <col min="5130" max="5130" width="13.28515625" style="2" customWidth="1"/>
    <col min="5131" max="5376" width="9.28515625" style="2"/>
    <col min="5377" max="5377" width="10.7109375" style="2" customWidth="1"/>
    <col min="5378" max="5378" width="14.28515625" style="2" customWidth="1"/>
    <col min="5379" max="5379" width="19" style="2" customWidth="1"/>
    <col min="5380" max="5380" width="24.42578125" style="2" customWidth="1"/>
    <col min="5381" max="5382" width="15.28515625" style="2" customWidth="1"/>
    <col min="5383" max="5383" width="14.7109375" style="2" customWidth="1"/>
    <col min="5384" max="5384" width="13.7109375" style="2" customWidth="1"/>
    <col min="5385" max="5385" width="12.5703125" style="2" bestFit="1" customWidth="1"/>
    <col min="5386" max="5386" width="13.28515625" style="2" customWidth="1"/>
    <col min="5387" max="5632" width="9.28515625" style="2"/>
    <col min="5633" max="5633" width="10.7109375" style="2" customWidth="1"/>
    <col min="5634" max="5634" width="14.28515625" style="2" customWidth="1"/>
    <col min="5635" max="5635" width="19" style="2" customWidth="1"/>
    <col min="5636" max="5636" width="24.42578125" style="2" customWidth="1"/>
    <col min="5637" max="5638" width="15.28515625" style="2" customWidth="1"/>
    <col min="5639" max="5639" width="14.7109375" style="2" customWidth="1"/>
    <col min="5640" max="5640" width="13.7109375" style="2" customWidth="1"/>
    <col min="5641" max="5641" width="12.5703125" style="2" bestFit="1" customWidth="1"/>
    <col min="5642" max="5642" width="13.28515625" style="2" customWidth="1"/>
    <col min="5643" max="5888" width="9.28515625" style="2"/>
    <col min="5889" max="5889" width="10.7109375" style="2" customWidth="1"/>
    <col min="5890" max="5890" width="14.28515625" style="2" customWidth="1"/>
    <col min="5891" max="5891" width="19" style="2" customWidth="1"/>
    <col min="5892" max="5892" width="24.42578125" style="2" customWidth="1"/>
    <col min="5893" max="5894" width="15.28515625" style="2" customWidth="1"/>
    <col min="5895" max="5895" width="14.7109375" style="2" customWidth="1"/>
    <col min="5896" max="5896" width="13.7109375" style="2" customWidth="1"/>
    <col min="5897" max="5897" width="12.5703125" style="2" bestFit="1" customWidth="1"/>
    <col min="5898" max="5898" width="13.28515625" style="2" customWidth="1"/>
    <col min="5899" max="6144" width="9.28515625" style="2"/>
    <col min="6145" max="6145" width="10.7109375" style="2" customWidth="1"/>
    <col min="6146" max="6146" width="14.28515625" style="2" customWidth="1"/>
    <col min="6147" max="6147" width="19" style="2" customWidth="1"/>
    <col min="6148" max="6148" width="24.42578125" style="2" customWidth="1"/>
    <col min="6149" max="6150" width="15.28515625" style="2" customWidth="1"/>
    <col min="6151" max="6151" width="14.7109375" style="2" customWidth="1"/>
    <col min="6152" max="6152" width="13.7109375" style="2" customWidth="1"/>
    <col min="6153" max="6153" width="12.5703125" style="2" bestFit="1" customWidth="1"/>
    <col min="6154" max="6154" width="13.28515625" style="2" customWidth="1"/>
    <col min="6155" max="6400" width="9.28515625" style="2"/>
    <col min="6401" max="6401" width="10.7109375" style="2" customWidth="1"/>
    <col min="6402" max="6402" width="14.28515625" style="2" customWidth="1"/>
    <col min="6403" max="6403" width="19" style="2" customWidth="1"/>
    <col min="6404" max="6404" width="24.42578125" style="2" customWidth="1"/>
    <col min="6405" max="6406" width="15.28515625" style="2" customWidth="1"/>
    <col min="6407" max="6407" width="14.7109375" style="2" customWidth="1"/>
    <col min="6408" max="6408" width="13.7109375" style="2" customWidth="1"/>
    <col min="6409" max="6409" width="12.5703125" style="2" bestFit="1" customWidth="1"/>
    <col min="6410" max="6410" width="13.28515625" style="2" customWidth="1"/>
    <col min="6411" max="6656" width="9.28515625" style="2"/>
    <col min="6657" max="6657" width="10.7109375" style="2" customWidth="1"/>
    <col min="6658" max="6658" width="14.28515625" style="2" customWidth="1"/>
    <col min="6659" max="6659" width="19" style="2" customWidth="1"/>
    <col min="6660" max="6660" width="24.42578125" style="2" customWidth="1"/>
    <col min="6661" max="6662" width="15.28515625" style="2" customWidth="1"/>
    <col min="6663" max="6663" width="14.7109375" style="2" customWidth="1"/>
    <col min="6664" max="6664" width="13.7109375" style="2" customWidth="1"/>
    <col min="6665" max="6665" width="12.5703125" style="2" bestFit="1" customWidth="1"/>
    <col min="6666" max="6666" width="13.28515625" style="2" customWidth="1"/>
    <col min="6667" max="6912" width="9.28515625" style="2"/>
    <col min="6913" max="6913" width="10.7109375" style="2" customWidth="1"/>
    <col min="6914" max="6914" width="14.28515625" style="2" customWidth="1"/>
    <col min="6915" max="6915" width="19" style="2" customWidth="1"/>
    <col min="6916" max="6916" width="24.42578125" style="2" customWidth="1"/>
    <col min="6917" max="6918" width="15.28515625" style="2" customWidth="1"/>
    <col min="6919" max="6919" width="14.7109375" style="2" customWidth="1"/>
    <col min="6920" max="6920" width="13.7109375" style="2" customWidth="1"/>
    <col min="6921" max="6921" width="12.5703125" style="2" bestFit="1" customWidth="1"/>
    <col min="6922" max="6922" width="13.28515625" style="2" customWidth="1"/>
    <col min="6923" max="7168" width="9.28515625" style="2"/>
    <col min="7169" max="7169" width="10.7109375" style="2" customWidth="1"/>
    <col min="7170" max="7170" width="14.28515625" style="2" customWidth="1"/>
    <col min="7171" max="7171" width="19" style="2" customWidth="1"/>
    <col min="7172" max="7172" width="24.42578125" style="2" customWidth="1"/>
    <col min="7173" max="7174" width="15.28515625" style="2" customWidth="1"/>
    <col min="7175" max="7175" width="14.7109375" style="2" customWidth="1"/>
    <col min="7176" max="7176" width="13.7109375" style="2" customWidth="1"/>
    <col min="7177" max="7177" width="12.5703125" style="2" bestFit="1" customWidth="1"/>
    <col min="7178" max="7178" width="13.28515625" style="2" customWidth="1"/>
    <col min="7179" max="7424" width="9.28515625" style="2"/>
    <col min="7425" max="7425" width="10.7109375" style="2" customWidth="1"/>
    <col min="7426" max="7426" width="14.28515625" style="2" customWidth="1"/>
    <col min="7427" max="7427" width="19" style="2" customWidth="1"/>
    <col min="7428" max="7428" width="24.42578125" style="2" customWidth="1"/>
    <col min="7429" max="7430" width="15.28515625" style="2" customWidth="1"/>
    <col min="7431" max="7431" width="14.7109375" style="2" customWidth="1"/>
    <col min="7432" max="7432" width="13.7109375" style="2" customWidth="1"/>
    <col min="7433" max="7433" width="12.5703125" style="2" bestFit="1" customWidth="1"/>
    <col min="7434" max="7434" width="13.28515625" style="2" customWidth="1"/>
    <col min="7435" max="7680" width="9.28515625" style="2"/>
    <col min="7681" max="7681" width="10.7109375" style="2" customWidth="1"/>
    <col min="7682" max="7682" width="14.28515625" style="2" customWidth="1"/>
    <col min="7683" max="7683" width="19" style="2" customWidth="1"/>
    <col min="7684" max="7684" width="24.42578125" style="2" customWidth="1"/>
    <col min="7685" max="7686" width="15.28515625" style="2" customWidth="1"/>
    <col min="7687" max="7687" width="14.7109375" style="2" customWidth="1"/>
    <col min="7688" max="7688" width="13.7109375" style="2" customWidth="1"/>
    <col min="7689" max="7689" width="12.5703125" style="2" bestFit="1" customWidth="1"/>
    <col min="7690" max="7690" width="13.28515625" style="2" customWidth="1"/>
    <col min="7691" max="7936" width="9.28515625" style="2"/>
    <col min="7937" max="7937" width="10.7109375" style="2" customWidth="1"/>
    <col min="7938" max="7938" width="14.28515625" style="2" customWidth="1"/>
    <col min="7939" max="7939" width="19" style="2" customWidth="1"/>
    <col min="7940" max="7940" width="24.42578125" style="2" customWidth="1"/>
    <col min="7941" max="7942" width="15.28515625" style="2" customWidth="1"/>
    <col min="7943" max="7943" width="14.7109375" style="2" customWidth="1"/>
    <col min="7944" max="7944" width="13.7109375" style="2" customWidth="1"/>
    <col min="7945" max="7945" width="12.5703125" style="2" bestFit="1" customWidth="1"/>
    <col min="7946" max="7946" width="13.28515625" style="2" customWidth="1"/>
    <col min="7947" max="8192" width="9.28515625" style="2"/>
    <col min="8193" max="8193" width="10.7109375" style="2" customWidth="1"/>
    <col min="8194" max="8194" width="14.28515625" style="2" customWidth="1"/>
    <col min="8195" max="8195" width="19" style="2" customWidth="1"/>
    <col min="8196" max="8196" width="24.42578125" style="2" customWidth="1"/>
    <col min="8197" max="8198" width="15.28515625" style="2" customWidth="1"/>
    <col min="8199" max="8199" width="14.7109375" style="2" customWidth="1"/>
    <col min="8200" max="8200" width="13.7109375" style="2" customWidth="1"/>
    <col min="8201" max="8201" width="12.5703125" style="2" bestFit="1" customWidth="1"/>
    <col min="8202" max="8202" width="13.28515625" style="2" customWidth="1"/>
    <col min="8203" max="8448" width="9.28515625" style="2"/>
    <col min="8449" max="8449" width="10.7109375" style="2" customWidth="1"/>
    <col min="8450" max="8450" width="14.28515625" style="2" customWidth="1"/>
    <col min="8451" max="8451" width="19" style="2" customWidth="1"/>
    <col min="8452" max="8452" width="24.42578125" style="2" customWidth="1"/>
    <col min="8453" max="8454" width="15.28515625" style="2" customWidth="1"/>
    <col min="8455" max="8455" width="14.7109375" style="2" customWidth="1"/>
    <col min="8456" max="8456" width="13.7109375" style="2" customWidth="1"/>
    <col min="8457" max="8457" width="12.5703125" style="2" bestFit="1" customWidth="1"/>
    <col min="8458" max="8458" width="13.28515625" style="2" customWidth="1"/>
    <col min="8459" max="8704" width="9.28515625" style="2"/>
    <col min="8705" max="8705" width="10.7109375" style="2" customWidth="1"/>
    <col min="8706" max="8706" width="14.28515625" style="2" customWidth="1"/>
    <col min="8707" max="8707" width="19" style="2" customWidth="1"/>
    <col min="8708" max="8708" width="24.42578125" style="2" customWidth="1"/>
    <col min="8709" max="8710" width="15.28515625" style="2" customWidth="1"/>
    <col min="8711" max="8711" width="14.7109375" style="2" customWidth="1"/>
    <col min="8712" max="8712" width="13.7109375" style="2" customWidth="1"/>
    <col min="8713" max="8713" width="12.5703125" style="2" bestFit="1" customWidth="1"/>
    <col min="8714" max="8714" width="13.28515625" style="2" customWidth="1"/>
    <col min="8715" max="8960" width="9.28515625" style="2"/>
    <col min="8961" max="8961" width="10.7109375" style="2" customWidth="1"/>
    <col min="8962" max="8962" width="14.28515625" style="2" customWidth="1"/>
    <col min="8963" max="8963" width="19" style="2" customWidth="1"/>
    <col min="8964" max="8964" width="24.42578125" style="2" customWidth="1"/>
    <col min="8965" max="8966" width="15.28515625" style="2" customWidth="1"/>
    <col min="8967" max="8967" width="14.7109375" style="2" customWidth="1"/>
    <col min="8968" max="8968" width="13.7109375" style="2" customWidth="1"/>
    <col min="8969" max="8969" width="12.5703125" style="2" bestFit="1" customWidth="1"/>
    <col min="8970" max="8970" width="13.28515625" style="2" customWidth="1"/>
    <col min="8971" max="9216" width="9.28515625" style="2"/>
    <col min="9217" max="9217" width="10.7109375" style="2" customWidth="1"/>
    <col min="9218" max="9218" width="14.28515625" style="2" customWidth="1"/>
    <col min="9219" max="9219" width="19" style="2" customWidth="1"/>
    <col min="9220" max="9220" width="24.42578125" style="2" customWidth="1"/>
    <col min="9221" max="9222" width="15.28515625" style="2" customWidth="1"/>
    <col min="9223" max="9223" width="14.7109375" style="2" customWidth="1"/>
    <col min="9224" max="9224" width="13.7109375" style="2" customWidth="1"/>
    <col min="9225" max="9225" width="12.5703125" style="2" bestFit="1" customWidth="1"/>
    <col min="9226" max="9226" width="13.28515625" style="2" customWidth="1"/>
    <col min="9227" max="9472" width="9.28515625" style="2"/>
    <col min="9473" max="9473" width="10.7109375" style="2" customWidth="1"/>
    <col min="9474" max="9474" width="14.28515625" style="2" customWidth="1"/>
    <col min="9475" max="9475" width="19" style="2" customWidth="1"/>
    <col min="9476" max="9476" width="24.42578125" style="2" customWidth="1"/>
    <col min="9477" max="9478" width="15.28515625" style="2" customWidth="1"/>
    <col min="9479" max="9479" width="14.7109375" style="2" customWidth="1"/>
    <col min="9480" max="9480" width="13.7109375" style="2" customWidth="1"/>
    <col min="9481" max="9481" width="12.5703125" style="2" bestFit="1" customWidth="1"/>
    <col min="9482" max="9482" width="13.28515625" style="2" customWidth="1"/>
    <col min="9483" max="9728" width="9.28515625" style="2"/>
    <col min="9729" max="9729" width="10.7109375" style="2" customWidth="1"/>
    <col min="9730" max="9730" width="14.28515625" style="2" customWidth="1"/>
    <col min="9731" max="9731" width="19" style="2" customWidth="1"/>
    <col min="9732" max="9732" width="24.42578125" style="2" customWidth="1"/>
    <col min="9733" max="9734" width="15.28515625" style="2" customWidth="1"/>
    <col min="9735" max="9735" width="14.7109375" style="2" customWidth="1"/>
    <col min="9736" max="9736" width="13.7109375" style="2" customWidth="1"/>
    <col min="9737" max="9737" width="12.5703125" style="2" bestFit="1" customWidth="1"/>
    <col min="9738" max="9738" width="13.28515625" style="2" customWidth="1"/>
    <col min="9739" max="9984" width="9.28515625" style="2"/>
    <col min="9985" max="9985" width="10.7109375" style="2" customWidth="1"/>
    <col min="9986" max="9986" width="14.28515625" style="2" customWidth="1"/>
    <col min="9987" max="9987" width="19" style="2" customWidth="1"/>
    <col min="9988" max="9988" width="24.42578125" style="2" customWidth="1"/>
    <col min="9989" max="9990" width="15.28515625" style="2" customWidth="1"/>
    <col min="9991" max="9991" width="14.7109375" style="2" customWidth="1"/>
    <col min="9992" max="9992" width="13.7109375" style="2" customWidth="1"/>
    <col min="9993" max="9993" width="12.5703125" style="2" bestFit="1" customWidth="1"/>
    <col min="9994" max="9994" width="13.28515625" style="2" customWidth="1"/>
    <col min="9995" max="10240" width="9.28515625" style="2"/>
    <col min="10241" max="10241" width="10.7109375" style="2" customWidth="1"/>
    <col min="10242" max="10242" width="14.28515625" style="2" customWidth="1"/>
    <col min="10243" max="10243" width="19" style="2" customWidth="1"/>
    <col min="10244" max="10244" width="24.42578125" style="2" customWidth="1"/>
    <col min="10245" max="10246" width="15.28515625" style="2" customWidth="1"/>
    <col min="10247" max="10247" width="14.7109375" style="2" customWidth="1"/>
    <col min="10248" max="10248" width="13.7109375" style="2" customWidth="1"/>
    <col min="10249" max="10249" width="12.5703125" style="2" bestFit="1" customWidth="1"/>
    <col min="10250" max="10250" width="13.28515625" style="2" customWidth="1"/>
    <col min="10251" max="10496" width="9.28515625" style="2"/>
    <col min="10497" max="10497" width="10.7109375" style="2" customWidth="1"/>
    <col min="10498" max="10498" width="14.28515625" style="2" customWidth="1"/>
    <col min="10499" max="10499" width="19" style="2" customWidth="1"/>
    <col min="10500" max="10500" width="24.42578125" style="2" customWidth="1"/>
    <col min="10501" max="10502" width="15.28515625" style="2" customWidth="1"/>
    <col min="10503" max="10503" width="14.7109375" style="2" customWidth="1"/>
    <col min="10504" max="10504" width="13.7109375" style="2" customWidth="1"/>
    <col min="10505" max="10505" width="12.5703125" style="2" bestFit="1" customWidth="1"/>
    <col min="10506" max="10506" width="13.28515625" style="2" customWidth="1"/>
    <col min="10507" max="10752" width="9.28515625" style="2"/>
    <col min="10753" max="10753" width="10.7109375" style="2" customWidth="1"/>
    <col min="10754" max="10754" width="14.28515625" style="2" customWidth="1"/>
    <col min="10755" max="10755" width="19" style="2" customWidth="1"/>
    <col min="10756" max="10756" width="24.42578125" style="2" customWidth="1"/>
    <col min="10757" max="10758" width="15.28515625" style="2" customWidth="1"/>
    <col min="10759" max="10759" width="14.7109375" style="2" customWidth="1"/>
    <col min="10760" max="10760" width="13.7109375" style="2" customWidth="1"/>
    <col min="10761" max="10761" width="12.5703125" style="2" bestFit="1" customWidth="1"/>
    <col min="10762" max="10762" width="13.28515625" style="2" customWidth="1"/>
    <col min="10763" max="11008" width="9.28515625" style="2"/>
    <col min="11009" max="11009" width="10.7109375" style="2" customWidth="1"/>
    <col min="11010" max="11010" width="14.28515625" style="2" customWidth="1"/>
    <col min="11011" max="11011" width="19" style="2" customWidth="1"/>
    <col min="11012" max="11012" width="24.42578125" style="2" customWidth="1"/>
    <col min="11013" max="11014" width="15.28515625" style="2" customWidth="1"/>
    <col min="11015" max="11015" width="14.7109375" style="2" customWidth="1"/>
    <col min="11016" max="11016" width="13.7109375" style="2" customWidth="1"/>
    <col min="11017" max="11017" width="12.5703125" style="2" bestFit="1" customWidth="1"/>
    <col min="11018" max="11018" width="13.28515625" style="2" customWidth="1"/>
    <col min="11019" max="11264" width="9.28515625" style="2"/>
    <col min="11265" max="11265" width="10.7109375" style="2" customWidth="1"/>
    <col min="11266" max="11266" width="14.28515625" style="2" customWidth="1"/>
    <col min="11267" max="11267" width="19" style="2" customWidth="1"/>
    <col min="11268" max="11268" width="24.42578125" style="2" customWidth="1"/>
    <col min="11269" max="11270" width="15.28515625" style="2" customWidth="1"/>
    <col min="11271" max="11271" width="14.7109375" style="2" customWidth="1"/>
    <col min="11272" max="11272" width="13.7109375" style="2" customWidth="1"/>
    <col min="11273" max="11273" width="12.5703125" style="2" bestFit="1" customWidth="1"/>
    <col min="11274" max="11274" width="13.28515625" style="2" customWidth="1"/>
    <col min="11275" max="11520" width="9.28515625" style="2"/>
    <col min="11521" max="11521" width="10.7109375" style="2" customWidth="1"/>
    <col min="11522" max="11522" width="14.28515625" style="2" customWidth="1"/>
    <col min="11523" max="11523" width="19" style="2" customWidth="1"/>
    <col min="11524" max="11524" width="24.42578125" style="2" customWidth="1"/>
    <col min="11525" max="11526" width="15.28515625" style="2" customWidth="1"/>
    <col min="11527" max="11527" width="14.7109375" style="2" customWidth="1"/>
    <col min="11528" max="11528" width="13.7109375" style="2" customWidth="1"/>
    <col min="11529" max="11529" width="12.5703125" style="2" bestFit="1" customWidth="1"/>
    <col min="11530" max="11530" width="13.28515625" style="2" customWidth="1"/>
    <col min="11531" max="11776" width="9.28515625" style="2"/>
    <col min="11777" max="11777" width="10.7109375" style="2" customWidth="1"/>
    <col min="11778" max="11778" width="14.28515625" style="2" customWidth="1"/>
    <col min="11779" max="11779" width="19" style="2" customWidth="1"/>
    <col min="11780" max="11780" width="24.42578125" style="2" customWidth="1"/>
    <col min="11781" max="11782" width="15.28515625" style="2" customWidth="1"/>
    <col min="11783" max="11783" width="14.7109375" style="2" customWidth="1"/>
    <col min="11784" max="11784" width="13.7109375" style="2" customWidth="1"/>
    <col min="11785" max="11785" width="12.5703125" style="2" bestFit="1" customWidth="1"/>
    <col min="11786" max="11786" width="13.28515625" style="2" customWidth="1"/>
    <col min="11787" max="12032" width="9.28515625" style="2"/>
    <col min="12033" max="12033" width="10.7109375" style="2" customWidth="1"/>
    <col min="12034" max="12034" width="14.28515625" style="2" customWidth="1"/>
    <col min="12035" max="12035" width="19" style="2" customWidth="1"/>
    <col min="12036" max="12036" width="24.42578125" style="2" customWidth="1"/>
    <col min="12037" max="12038" width="15.28515625" style="2" customWidth="1"/>
    <col min="12039" max="12039" width="14.7109375" style="2" customWidth="1"/>
    <col min="12040" max="12040" width="13.7109375" style="2" customWidth="1"/>
    <col min="12041" max="12041" width="12.5703125" style="2" bestFit="1" customWidth="1"/>
    <col min="12042" max="12042" width="13.28515625" style="2" customWidth="1"/>
    <col min="12043" max="12288" width="9.28515625" style="2"/>
    <col min="12289" max="12289" width="10.7109375" style="2" customWidth="1"/>
    <col min="12290" max="12290" width="14.28515625" style="2" customWidth="1"/>
    <col min="12291" max="12291" width="19" style="2" customWidth="1"/>
    <col min="12292" max="12292" width="24.42578125" style="2" customWidth="1"/>
    <col min="12293" max="12294" width="15.28515625" style="2" customWidth="1"/>
    <col min="12295" max="12295" width="14.7109375" style="2" customWidth="1"/>
    <col min="12296" max="12296" width="13.7109375" style="2" customWidth="1"/>
    <col min="12297" max="12297" width="12.5703125" style="2" bestFit="1" customWidth="1"/>
    <col min="12298" max="12298" width="13.28515625" style="2" customWidth="1"/>
    <col min="12299" max="12544" width="9.28515625" style="2"/>
    <col min="12545" max="12545" width="10.7109375" style="2" customWidth="1"/>
    <col min="12546" max="12546" width="14.28515625" style="2" customWidth="1"/>
    <col min="12547" max="12547" width="19" style="2" customWidth="1"/>
    <col min="12548" max="12548" width="24.42578125" style="2" customWidth="1"/>
    <col min="12549" max="12550" width="15.28515625" style="2" customWidth="1"/>
    <col min="12551" max="12551" width="14.7109375" style="2" customWidth="1"/>
    <col min="12552" max="12552" width="13.7109375" style="2" customWidth="1"/>
    <col min="12553" max="12553" width="12.5703125" style="2" bestFit="1" customWidth="1"/>
    <col min="12554" max="12554" width="13.28515625" style="2" customWidth="1"/>
    <col min="12555" max="12800" width="9.28515625" style="2"/>
    <col min="12801" max="12801" width="10.7109375" style="2" customWidth="1"/>
    <col min="12802" max="12802" width="14.28515625" style="2" customWidth="1"/>
    <col min="12803" max="12803" width="19" style="2" customWidth="1"/>
    <col min="12804" max="12804" width="24.42578125" style="2" customWidth="1"/>
    <col min="12805" max="12806" width="15.28515625" style="2" customWidth="1"/>
    <col min="12807" max="12807" width="14.7109375" style="2" customWidth="1"/>
    <col min="12808" max="12808" width="13.7109375" style="2" customWidth="1"/>
    <col min="12809" max="12809" width="12.5703125" style="2" bestFit="1" customWidth="1"/>
    <col min="12810" max="12810" width="13.28515625" style="2" customWidth="1"/>
    <col min="12811" max="13056" width="9.28515625" style="2"/>
    <col min="13057" max="13057" width="10.7109375" style="2" customWidth="1"/>
    <col min="13058" max="13058" width="14.28515625" style="2" customWidth="1"/>
    <col min="13059" max="13059" width="19" style="2" customWidth="1"/>
    <col min="13060" max="13060" width="24.42578125" style="2" customWidth="1"/>
    <col min="13061" max="13062" width="15.28515625" style="2" customWidth="1"/>
    <col min="13063" max="13063" width="14.7109375" style="2" customWidth="1"/>
    <col min="13064" max="13064" width="13.7109375" style="2" customWidth="1"/>
    <col min="13065" max="13065" width="12.5703125" style="2" bestFit="1" customWidth="1"/>
    <col min="13066" max="13066" width="13.28515625" style="2" customWidth="1"/>
    <col min="13067" max="13312" width="9.28515625" style="2"/>
    <col min="13313" max="13313" width="10.7109375" style="2" customWidth="1"/>
    <col min="13314" max="13314" width="14.28515625" style="2" customWidth="1"/>
    <col min="13315" max="13315" width="19" style="2" customWidth="1"/>
    <col min="13316" max="13316" width="24.42578125" style="2" customWidth="1"/>
    <col min="13317" max="13318" width="15.28515625" style="2" customWidth="1"/>
    <col min="13319" max="13319" width="14.7109375" style="2" customWidth="1"/>
    <col min="13320" max="13320" width="13.7109375" style="2" customWidth="1"/>
    <col min="13321" max="13321" width="12.5703125" style="2" bestFit="1" customWidth="1"/>
    <col min="13322" max="13322" width="13.28515625" style="2" customWidth="1"/>
    <col min="13323" max="13568" width="9.28515625" style="2"/>
    <col min="13569" max="13569" width="10.7109375" style="2" customWidth="1"/>
    <col min="13570" max="13570" width="14.28515625" style="2" customWidth="1"/>
    <col min="13571" max="13571" width="19" style="2" customWidth="1"/>
    <col min="13572" max="13572" width="24.42578125" style="2" customWidth="1"/>
    <col min="13573" max="13574" width="15.28515625" style="2" customWidth="1"/>
    <col min="13575" max="13575" width="14.7109375" style="2" customWidth="1"/>
    <col min="13576" max="13576" width="13.7109375" style="2" customWidth="1"/>
    <col min="13577" max="13577" width="12.5703125" style="2" bestFit="1" customWidth="1"/>
    <col min="13578" max="13578" width="13.28515625" style="2" customWidth="1"/>
    <col min="13579" max="13824" width="9.28515625" style="2"/>
    <col min="13825" max="13825" width="10.7109375" style="2" customWidth="1"/>
    <col min="13826" max="13826" width="14.28515625" style="2" customWidth="1"/>
    <col min="13827" max="13827" width="19" style="2" customWidth="1"/>
    <col min="13828" max="13828" width="24.42578125" style="2" customWidth="1"/>
    <col min="13829" max="13830" width="15.28515625" style="2" customWidth="1"/>
    <col min="13831" max="13831" width="14.7109375" style="2" customWidth="1"/>
    <col min="13832" max="13832" width="13.7109375" style="2" customWidth="1"/>
    <col min="13833" max="13833" width="12.5703125" style="2" bestFit="1" customWidth="1"/>
    <col min="13834" max="13834" width="13.28515625" style="2" customWidth="1"/>
    <col min="13835" max="14080" width="9.28515625" style="2"/>
    <col min="14081" max="14081" width="10.7109375" style="2" customWidth="1"/>
    <col min="14082" max="14082" width="14.28515625" style="2" customWidth="1"/>
    <col min="14083" max="14083" width="19" style="2" customWidth="1"/>
    <col min="14084" max="14084" width="24.42578125" style="2" customWidth="1"/>
    <col min="14085" max="14086" width="15.28515625" style="2" customWidth="1"/>
    <col min="14087" max="14087" width="14.7109375" style="2" customWidth="1"/>
    <col min="14088" max="14088" width="13.7109375" style="2" customWidth="1"/>
    <col min="14089" max="14089" width="12.5703125" style="2" bestFit="1" customWidth="1"/>
    <col min="14090" max="14090" width="13.28515625" style="2" customWidth="1"/>
    <col min="14091" max="14336" width="9.28515625" style="2"/>
    <col min="14337" max="14337" width="10.7109375" style="2" customWidth="1"/>
    <col min="14338" max="14338" width="14.28515625" style="2" customWidth="1"/>
    <col min="14339" max="14339" width="19" style="2" customWidth="1"/>
    <col min="14340" max="14340" width="24.42578125" style="2" customWidth="1"/>
    <col min="14341" max="14342" width="15.28515625" style="2" customWidth="1"/>
    <col min="14343" max="14343" width="14.7109375" style="2" customWidth="1"/>
    <col min="14344" max="14344" width="13.7109375" style="2" customWidth="1"/>
    <col min="14345" max="14345" width="12.5703125" style="2" bestFit="1" customWidth="1"/>
    <col min="14346" max="14346" width="13.28515625" style="2" customWidth="1"/>
    <col min="14347" max="14592" width="9.28515625" style="2"/>
    <col min="14593" max="14593" width="10.7109375" style="2" customWidth="1"/>
    <col min="14594" max="14594" width="14.28515625" style="2" customWidth="1"/>
    <col min="14595" max="14595" width="19" style="2" customWidth="1"/>
    <col min="14596" max="14596" width="24.42578125" style="2" customWidth="1"/>
    <col min="14597" max="14598" width="15.28515625" style="2" customWidth="1"/>
    <col min="14599" max="14599" width="14.7109375" style="2" customWidth="1"/>
    <col min="14600" max="14600" width="13.7109375" style="2" customWidth="1"/>
    <col min="14601" max="14601" width="12.5703125" style="2" bestFit="1" customWidth="1"/>
    <col min="14602" max="14602" width="13.28515625" style="2" customWidth="1"/>
    <col min="14603" max="14848" width="9.28515625" style="2"/>
    <col min="14849" max="14849" width="10.7109375" style="2" customWidth="1"/>
    <col min="14850" max="14850" width="14.28515625" style="2" customWidth="1"/>
    <col min="14851" max="14851" width="19" style="2" customWidth="1"/>
    <col min="14852" max="14852" width="24.42578125" style="2" customWidth="1"/>
    <col min="14853" max="14854" width="15.28515625" style="2" customWidth="1"/>
    <col min="14855" max="14855" width="14.7109375" style="2" customWidth="1"/>
    <col min="14856" max="14856" width="13.7109375" style="2" customWidth="1"/>
    <col min="14857" max="14857" width="12.5703125" style="2" bestFit="1" customWidth="1"/>
    <col min="14858" max="14858" width="13.28515625" style="2" customWidth="1"/>
    <col min="14859" max="15104" width="9.28515625" style="2"/>
    <col min="15105" max="15105" width="10.7109375" style="2" customWidth="1"/>
    <col min="15106" max="15106" width="14.28515625" style="2" customWidth="1"/>
    <col min="15107" max="15107" width="19" style="2" customWidth="1"/>
    <col min="15108" max="15108" width="24.42578125" style="2" customWidth="1"/>
    <col min="15109" max="15110" width="15.28515625" style="2" customWidth="1"/>
    <col min="15111" max="15111" width="14.7109375" style="2" customWidth="1"/>
    <col min="15112" max="15112" width="13.7109375" style="2" customWidth="1"/>
    <col min="15113" max="15113" width="12.5703125" style="2" bestFit="1" customWidth="1"/>
    <col min="15114" max="15114" width="13.28515625" style="2" customWidth="1"/>
    <col min="15115" max="15360" width="9.28515625" style="2"/>
    <col min="15361" max="15361" width="10.7109375" style="2" customWidth="1"/>
    <col min="15362" max="15362" width="14.28515625" style="2" customWidth="1"/>
    <col min="15363" max="15363" width="19" style="2" customWidth="1"/>
    <col min="15364" max="15364" width="24.42578125" style="2" customWidth="1"/>
    <col min="15365" max="15366" width="15.28515625" style="2" customWidth="1"/>
    <col min="15367" max="15367" width="14.7109375" style="2" customWidth="1"/>
    <col min="15368" max="15368" width="13.7109375" style="2" customWidth="1"/>
    <col min="15369" max="15369" width="12.5703125" style="2" bestFit="1" customWidth="1"/>
    <col min="15370" max="15370" width="13.28515625" style="2" customWidth="1"/>
    <col min="15371" max="15616" width="9.28515625" style="2"/>
    <col min="15617" max="15617" width="10.7109375" style="2" customWidth="1"/>
    <col min="15618" max="15618" width="14.28515625" style="2" customWidth="1"/>
    <col min="15619" max="15619" width="19" style="2" customWidth="1"/>
    <col min="15620" max="15620" width="24.42578125" style="2" customWidth="1"/>
    <col min="15621" max="15622" width="15.28515625" style="2" customWidth="1"/>
    <col min="15623" max="15623" width="14.7109375" style="2" customWidth="1"/>
    <col min="15624" max="15624" width="13.7109375" style="2" customWidth="1"/>
    <col min="15625" max="15625" width="12.5703125" style="2" bestFit="1" customWidth="1"/>
    <col min="15626" max="15626" width="13.28515625" style="2" customWidth="1"/>
    <col min="15627" max="15872" width="9.28515625" style="2"/>
    <col min="15873" max="15873" width="10.7109375" style="2" customWidth="1"/>
    <col min="15874" max="15874" width="14.28515625" style="2" customWidth="1"/>
    <col min="15875" max="15875" width="19" style="2" customWidth="1"/>
    <col min="15876" max="15876" width="24.42578125" style="2" customWidth="1"/>
    <col min="15877" max="15878" width="15.28515625" style="2" customWidth="1"/>
    <col min="15879" max="15879" width="14.7109375" style="2" customWidth="1"/>
    <col min="15880" max="15880" width="13.7109375" style="2" customWidth="1"/>
    <col min="15881" max="15881" width="12.5703125" style="2" bestFit="1" customWidth="1"/>
    <col min="15882" max="15882" width="13.28515625" style="2" customWidth="1"/>
    <col min="15883" max="16128" width="9.28515625" style="2"/>
    <col min="16129" max="16129" width="10.7109375" style="2" customWidth="1"/>
    <col min="16130" max="16130" width="14.28515625" style="2" customWidth="1"/>
    <col min="16131" max="16131" width="19" style="2" customWidth="1"/>
    <col min="16132" max="16132" width="24.42578125" style="2" customWidth="1"/>
    <col min="16133" max="16134" width="15.28515625" style="2" customWidth="1"/>
    <col min="16135" max="16135" width="14.7109375" style="2" customWidth="1"/>
    <col min="16136" max="16136" width="13.7109375" style="2" customWidth="1"/>
    <col min="16137" max="16137" width="12.5703125" style="2" bestFit="1" customWidth="1"/>
    <col min="16138" max="16138" width="13.28515625" style="2" customWidth="1"/>
    <col min="16139" max="16384" width="9.28515625" style="2"/>
  </cols>
  <sheetData>
    <row r="1" spans="1:7" x14ac:dyDescent="0.25">
      <c r="A1" s="125"/>
      <c r="B1" s="125"/>
      <c r="C1" s="125"/>
      <c r="E1" s="67" t="s">
        <v>0</v>
      </c>
      <c r="F1" s="67"/>
      <c r="G1" s="67"/>
    </row>
    <row r="2" spans="1:7" ht="38.25" customHeight="1" x14ac:dyDescent="0.25">
      <c r="A2" s="3"/>
      <c r="B2" s="3"/>
      <c r="C2" s="3"/>
      <c r="E2" s="126" t="s">
        <v>1</v>
      </c>
      <c r="F2" s="126"/>
      <c r="G2" s="126"/>
    </row>
    <row r="3" spans="1:7" ht="21.75" customHeight="1" x14ac:dyDescent="0.25">
      <c r="A3" s="3"/>
      <c r="B3" s="4"/>
      <c r="C3" s="4"/>
      <c r="E3" s="127" t="s">
        <v>2</v>
      </c>
      <c r="F3" s="127"/>
      <c r="G3" s="127"/>
    </row>
    <row r="4" spans="1:7" ht="21.75" customHeight="1" x14ac:dyDescent="0.25">
      <c r="A4" s="5"/>
      <c r="B4" s="62"/>
      <c r="C4" s="62"/>
      <c r="E4" s="6"/>
      <c r="F4" s="65" t="s">
        <v>3</v>
      </c>
      <c r="G4" s="65"/>
    </row>
    <row r="5" spans="1:7" ht="15" customHeight="1" x14ac:dyDescent="0.25">
      <c r="A5" s="7"/>
      <c r="B5" s="8"/>
      <c r="C5" s="8"/>
      <c r="E5" s="52" t="s">
        <v>4</v>
      </c>
      <c r="F5" s="66" t="s">
        <v>5</v>
      </c>
      <c r="G5" s="66"/>
    </row>
    <row r="6" spans="1:7" x14ac:dyDescent="0.25">
      <c r="A6" s="4"/>
      <c r="B6" s="4"/>
      <c r="C6" s="4"/>
      <c r="E6" s="123" t="s">
        <v>206</v>
      </c>
      <c r="F6" s="123"/>
      <c r="G6" s="123"/>
    </row>
    <row r="7" spans="1:7" ht="13.5" customHeight="1" x14ac:dyDescent="0.25">
      <c r="A7" s="3"/>
      <c r="B7" s="4"/>
      <c r="C7" s="4"/>
      <c r="E7" s="60"/>
      <c r="F7" s="60"/>
      <c r="G7" s="60"/>
    </row>
    <row r="8" spans="1:7" ht="13.5" customHeight="1" x14ac:dyDescent="0.2">
      <c r="A8" s="9"/>
      <c r="B8" s="10"/>
      <c r="C8" s="10"/>
      <c r="E8" s="60"/>
      <c r="F8" s="60"/>
      <c r="G8" s="60"/>
    </row>
    <row r="9" spans="1:7" ht="13.5" customHeight="1" x14ac:dyDescent="0.2">
      <c r="A9" s="9"/>
      <c r="B9" s="9"/>
      <c r="C9" s="9"/>
      <c r="E9" s="60"/>
      <c r="F9" s="60"/>
      <c r="G9" s="60"/>
    </row>
    <row r="10" spans="1:7" ht="18.75" customHeight="1" x14ac:dyDescent="0.25">
      <c r="A10" s="124" t="s">
        <v>6</v>
      </c>
      <c r="B10" s="124"/>
      <c r="C10" s="124"/>
      <c r="D10" s="124"/>
      <c r="E10" s="124"/>
      <c r="F10" s="124"/>
      <c r="G10" s="124"/>
    </row>
    <row r="11" spans="1:7" ht="18.75" customHeight="1" x14ac:dyDescent="0.25">
      <c r="A11" s="124" t="s">
        <v>183</v>
      </c>
      <c r="B11" s="124"/>
      <c r="C11" s="124"/>
      <c r="D11" s="124"/>
      <c r="E11" s="124"/>
      <c r="F11" s="124"/>
      <c r="G11" s="124"/>
    </row>
    <row r="12" spans="1:7" ht="18.75" x14ac:dyDescent="0.25">
      <c r="A12" s="61"/>
      <c r="B12" s="61"/>
      <c r="C12" s="61"/>
      <c r="D12" s="11"/>
      <c r="E12" s="61"/>
      <c r="F12" s="59"/>
      <c r="G12" s="12" t="s">
        <v>7</v>
      </c>
    </row>
    <row r="13" spans="1:7" ht="15.75" customHeight="1" x14ac:dyDescent="0.25">
      <c r="A13" s="61"/>
      <c r="B13" s="61"/>
      <c r="C13" s="61"/>
      <c r="D13" s="11"/>
      <c r="E13" s="61"/>
      <c r="F13" s="13" t="s">
        <v>8</v>
      </c>
      <c r="G13" s="14"/>
    </row>
    <row r="14" spans="1:7" ht="18" customHeight="1" x14ac:dyDescent="0.25">
      <c r="A14" s="119" t="s">
        <v>207</v>
      </c>
      <c r="B14" s="119"/>
      <c r="C14" s="119"/>
      <c r="D14" s="119"/>
      <c r="E14" s="119"/>
      <c r="F14" s="13" t="s">
        <v>9</v>
      </c>
      <c r="G14" s="15">
        <v>42404</v>
      </c>
    </row>
    <row r="15" spans="1:7" ht="15.75" customHeight="1" x14ac:dyDescent="0.25">
      <c r="A15" s="59"/>
      <c r="B15" s="59"/>
      <c r="C15" s="59"/>
      <c r="D15" s="16"/>
      <c r="E15" s="59"/>
      <c r="G15" s="58"/>
    </row>
    <row r="16" spans="1:7" x14ac:dyDescent="0.25">
      <c r="F16" s="13"/>
      <c r="G16" s="58"/>
    </row>
    <row r="17" spans="1:7" ht="13.5" customHeight="1" x14ac:dyDescent="0.25">
      <c r="A17" s="121" t="s">
        <v>10</v>
      </c>
      <c r="B17" s="121"/>
      <c r="C17" s="121"/>
      <c r="D17" s="17"/>
      <c r="E17" s="62"/>
      <c r="F17" s="18" t="s">
        <v>11</v>
      </c>
      <c r="G17" s="58"/>
    </row>
    <row r="18" spans="1:7" ht="13.5" customHeight="1" x14ac:dyDescent="0.25">
      <c r="A18" s="121"/>
      <c r="B18" s="121"/>
      <c r="C18" s="121"/>
      <c r="D18" s="17"/>
      <c r="E18" s="62"/>
      <c r="F18" s="53"/>
      <c r="G18" s="57"/>
    </row>
    <row r="19" spans="1:7" ht="16.5" customHeight="1" x14ac:dyDescent="0.25">
      <c r="A19" s="120" t="s">
        <v>12</v>
      </c>
      <c r="B19" s="120"/>
      <c r="C19" s="120"/>
      <c r="D19" s="120"/>
      <c r="E19" s="120"/>
      <c r="F19" s="53"/>
      <c r="G19" s="57"/>
    </row>
    <row r="20" spans="1:7" ht="15" customHeight="1" x14ac:dyDescent="0.25">
      <c r="A20" s="120"/>
      <c r="B20" s="120"/>
      <c r="C20" s="120"/>
      <c r="D20" s="120"/>
      <c r="E20" s="120"/>
      <c r="F20" s="19"/>
      <c r="G20" s="20"/>
    </row>
    <row r="21" spans="1:7" ht="22.5" customHeight="1" x14ac:dyDescent="0.25">
      <c r="A21" s="120" t="s">
        <v>13</v>
      </c>
      <c r="B21" s="120"/>
      <c r="C21" s="120"/>
      <c r="D21" s="17"/>
      <c r="E21" s="62"/>
      <c r="F21" s="21"/>
      <c r="G21" s="58"/>
    </row>
    <row r="22" spans="1:7" ht="17.25" customHeight="1" x14ac:dyDescent="0.25">
      <c r="A22" s="67" t="s">
        <v>14</v>
      </c>
      <c r="B22" s="67"/>
      <c r="C22" s="67"/>
      <c r="D22" s="17"/>
      <c r="E22" s="62"/>
      <c r="F22" s="21" t="s">
        <v>15</v>
      </c>
      <c r="G22" s="58">
        <v>383</v>
      </c>
    </row>
    <row r="23" spans="1:7" ht="21" customHeight="1" x14ac:dyDescent="0.25">
      <c r="A23" s="121" t="s">
        <v>16</v>
      </c>
      <c r="B23" s="121"/>
      <c r="C23" s="121"/>
      <c r="D23" s="17"/>
      <c r="E23" s="62"/>
      <c r="F23" s="18"/>
      <c r="G23" s="21"/>
    </row>
    <row r="24" spans="1:7" ht="18" customHeight="1" x14ac:dyDescent="0.25">
      <c r="A24" s="121"/>
      <c r="B24" s="121"/>
      <c r="C24" s="121"/>
      <c r="D24" s="17"/>
      <c r="E24" s="62"/>
      <c r="F24" s="18"/>
      <c r="G24" s="21"/>
    </row>
    <row r="25" spans="1:7" ht="23.25" customHeight="1" x14ac:dyDescent="0.25">
      <c r="A25" s="120" t="s">
        <v>17</v>
      </c>
      <c r="B25" s="120"/>
      <c r="C25" s="120"/>
      <c r="D25" s="120"/>
      <c r="E25" s="120"/>
      <c r="F25" s="18"/>
      <c r="G25" s="21"/>
    </row>
    <row r="26" spans="1:7" ht="17.25" customHeight="1" x14ac:dyDescent="0.25">
      <c r="A26" s="121" t="s">
        <v>18</v>
      </c>
      <c r="B26" s="121"/>
      <c r="C26" s="121"/>
      <c r="D26" s="122" t="s">
        <v>19</v>
      </c>
      <c r="E26" s="122"/>
      <c r="F26" s="122"/>
      <c r="G26" s="122"/>
    </row>
    <row r="27" spans="1:7" ht="18.75" customHeight="1" x14ac:dyDescent="0.25">
      <c r="A27" s="121"/>
      <c r="B27" s="121"/>
      <c r="C27" s="121"/>
      <c r="D27" s="122"/>
      <c r="E27" s="122"/>
      <c r="F27" s="122"/>
      <c r="G27" s="122"/>
    </row>
    <row r="28" spans="1:7" ht="12" customHeight="1" x14ac:dyDescent="0.25">
      <c r="A28" s="121"/>
      <c r="B28" s="121"/>
      <c r="C28" s="121"/>
      <c r="D28" s="17"/>
      <c r="E28" s="62"/>
      <c r="F28" s="62"/>
      <c r="G28" s="62"/>
    </row>
    <row r="29" spans="1:7" ht="0.75" customHeight="1" x14ac:dyDescent="0.25">
      <c r="A29" s="121"/>
      <c r="B29" s="121"/>
      <c r="C29" s="121"/>
      <c r="D29" s="17"/>
      <c r="E29" s="62"/>
      <c r="F29" s="62"/>
      <c r="G29" s="62"/>
    </row>
    <row r="30" spans="1:7" ht="20.25" customHeight="1" x14ac:dyDescent="0.25">
      <c r="A30" s="53"/>
      <c r="B30" s="53"/>
      <c r="C30" s="22"/>
      <c r="D30" s="23"/>
      <c r="E30" s="22"/>
      <c r="F30" s="4"/>
      <c r="G30" s="4"/>
    </row>
    <row r="31" spans="1:7" ht="15" customHeight="1" x14ac:dyDescent="0.25">
      <c r="A31" s="119" t="s">
        <v>20</v>
      </c>
      <c r="B31" s="119"/>
      <c r="C31" s="119"/>
      <c r="D31" s="119"/>
      <c r="E31" s="119"/>
      <c r="F31" s="119"/>
      <c r="G31" s="119"/>
    </row>
    <row r="32" spans="1:7" ht="24.75" customHeight="1" x14ac:dyDescent="0.25">
      <c r="A32" s="24"/>
      <c r="B32" s="24"/>
      <c r="C32" s="24"/>
      <c r="D32" s="16"/>
      <c r="E32" s="24"/>
      <c r="F32" s="24"/>
      <c r="G32" s="24"/>
    </row>
    <row r="33" spans="1:7" ht="111" customHeight="1" x14ac:dyDescent="0.25">
      <c r="A33" s="67" t="s">
        <v>184</v>
      </c>
      <c r="B33" s="67"/>
      <c r="C33" s="67"/>
      <c r="D33" s="67"/>
      <c r="E33" s="67"/>
      <c r="F33" s="67"/>
      <c r="G33" s="67"/>
    </row>
    <row r="34" spans="1:7" ht="19.5" customHeight="1" x14ac:dyDescent="0.25">
      <c r="A34" s="67"/>
      <c r="B34" s="67"/>
      <c r="C34" s="67"/>
      <c r="D34" s="67"/>
      <c r="E34" s="67"/>
      <c r="F34" s="67"/>
      <c r="G34" s="67"/>
    </row>
    <row r="35" spans="1:7" ht="129" customHeight="1" x14ac:dyDescent="0.25">
      <c r="A35" s="67" t="s">
        <v>185</v>
      </c>
      <c r="B35" s="67"/>
      <c r="C35" s="67"/>
      <c r="D35" s="67"/>
      <c r="E35" s="67"/>
      <c r="F35" s="67"/>
      <c r="G35" s="67"/>
    </row>
    <row r="36" spans="1:7" ht="12.75" customHeight="1" x14ac:dyDescent="0.25">
      <c r="A36" s="67"/>
      <c r="B36" s="67"/>
      <c r="C36" s="67"/>
      <c r="D36" s="67"/>
      <c r="E36" s="67"/>
      <c r="F36" s="67"/>
      <c r="G36" s="67"/>
    </row>
    <row r="37" spans="1:7" x14ac:dyDescent="0.25">
      <c r="A37" s="67" t="s">
        <v>21</v>
      </c>
      <c r="B37" s="67"/>
      <c r="C37" s="67"/>
      <c r="D37" s="67"/>
      <c r="E37" s="67"/>
      <c r="F37" s="67"/>
      <c r="G37" s="67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ht="21.75" customHeight="1" x14ac:dyDescent="0.25">
      <c r="A39" s="106" t="s">
        <v>22</v>
      </c>
      <c r="B39" s="106"/>
      <c r="C39" s="106"/>
      <c r="D39" s="106"/>
      <c r="E39" s="106"/>
      <c r="F39" s="106"/>
      <c r="G39" s="106"/>
    </row>
    <row r="40" spans="1:7" ht="15" customHeight="1" x14ac:dyDescent="0.25">
      <c r="A40" s="107" t="s">
        <v>23</v>
      </c>
      <c r="B40" s="107"/>
      <c r="C40" s="107"/>
      <c r="D40" s="107"/>
      <c r="E40" s="107"/>
      <c r="F40" s="107" t="s">
        <v>24</v>
      </c>
      <c r="G40" s="107"/>
    </row>
    <row r="41" spans="1:7" ht="17.25" customHeight="1" x14ac:dyDescent="0.25">
      <c r="A41" s="115" t="s">
        <v>25</v>
      </c>
      <c r="B41" s="115"/>
      <c r="C41" s="115"/>
      <c r="D41" s="115"/>
      <c r="E41" s="115"/>
      <c r="F41" s="116">
        <v>18602444.469999999</v>
      </c>
      <c r="G41" s="116"/>
    </row>
    <row r="42" spans="1:7" ht="15" customHeight="1" x14ac:dyDescent="0.25">
      <c r="A42" s="73" t="s">
        <v>26</v>
      </c>
      <c r="B42" s="74"/>
      <c r="C42" s="74"/>
      <c r="D42" s="74"/>
      <c r="E42" s="96"/>
      <c r="F42" s="112"/>
      <c r="G42" s="112"/>
    </row>
    <row r="43" spans="1:7" ht="30" customHeight="1" x14ac:dyDescent="0.25">
      <c r="A43" s="111" t="s">
        <v>27</v>
      </c>
      <c r="B43" s="111"/>
      <c r="C43" s="111"/>
      <c r="D43" s="111"/>
      <c r="E43" s="111"/>
      <c r="F43" s="112">
        <v>15259790.6</v>
      </c>
      <c r="G43" s="112"/>
    </row>
    <row r="44" spans="1:7" ht="15" customHeight="1" x14ac:dyDescent="0.25">
      <c r="A44" s="111" t="s">
        <v>28</v>
      </c>
      <c r="B44" s="111"/>
      <c r="C44" s="111"/>
      <c r="D44" s="111"/>
      <c r="E44" s="111"/>
      <c r="F44" s="112"/>
      <c r="G44" s="112"/>
    </row>
    <row r="45" spans="1:7" ht="45.75" customHeight="1" x14ac:dyDescent="0.25">
      <c r="A45" s="111" t="s">
        <v>29</v>
      </c>
      <c r="B45" s="111"/>
      <c r="C45" s="111"/>
      <c r="D45" s="111"/>
      <c r="E45" s="111"/>
      <c r="F45" s="112"/>
      <c r="G45" s="112"/>
    </row>
    <row r="46" spans="1:7" ht="50.25" hidden="1" customHeight="1" x14ac:dyDescent="0.25">
      <c r="A46" s="111" t="s">
        <v>30</v>
      </c>
      <c r="B46" s="111"/>
      <c r="C46" s="111"/>
      <c r="D46" s="111"/>
      <c r="E46" s="111"/>
      <c r="F46" s="117"/>
      <c r="G46" s="118"/>
    </row>
    <row r="47" spans="1:7" ht="49.5" hidden="1" customHeight="1" x14ac:dyDescent="0.25">
      <c r="A47" s="111" t="s">
        <v>31</v>
      </c>
      <c r="B47" s="111"/>
      <c r="C47" s="111"/>
      <c r="D47" s="111"/>
      <c r="E47" s="111"/>
      <c r="F47" s="112"/>
      <c r="G47" s="112"/>
    </row>
    <row r="48" spans="1:7" ht="18.75" customHeight="1" x14ac:dyDescent="0.25">
      <c r="A48" s="111" t="s">
        <v>32</v>
      </c>
      <c r="B48" s="111"/>
      <c r="C48" s="111"/>
      <c r="D48" s="111"/>
      <c r="E48" s="111"/>
      <c r="F48" s="112">
        <v>3686452.29</v>
      </c>
      <c r="G48" s="112"/>
    </row>
    <row r="49" spans="1:7" ht="30.75" customHeight="1" x14ac:dyDescent="0.25">
      <c r="A49" s="111" t="s">
        <v>33</v>
      </c>
      <c r="B49" s="111"/>
      <c r="C49" s="111"/>
      <c r="D49" s="111"/>
      <c r="E49" s="111"/>
      <c r="F49" s="112">
        <v>3342653.87</v>
      </c>
      <c r="G49" s="112"/>
    </row>
    <row r="50" spans="1:7" x14ac:dyDescent="0.25">
      <c r="A50" s="111" t="s">
        <v>28</v>
      </c>
      <c r="B50" s="111"/>
      <c r="C50" s="111"/>
      <c r="D50" s="111"/>
      <c r="E50" s="111"/>
      <c r="F50" s="112"/>
      <c r="G50" s="112"/>
    </row>
    <row r="51" spans="1:7" ht="20.25" customHeight="1" x14ac:dyDescent="0.25">
      <c r="A51" s="111" t="s">
        <v>34</v>
      </c>
      <c r="B51" s="111"/>
      <c r="C51" s="111"/>
      <c r="D51" s="111"/>
      <c r="E51" s="111"/>
      <c r="F51" s="112">
        <v>3020485.76</v>
      </c>
      <c r="G51" s="112"/>
    </row>
    <row r="52" spans="1:7" ht="18.75" customHeight="1" x14ac:dyDescent="0.25">
      <c r="A52" s="111" t="s">
        <v>35</v>
      </c>
      <c r="B52" s="111"/>
      <c r="C52" s="111"/>
      <c r="D52" s="111"/>
      <c r="E52" s="111"/>
      <c r="F52" s="112">
        <v>211452.56</v>
      </c>
      <c r="G52" s="112"/>
    </row>
    <row r="53" spans="1:7" ht="16.5" hidden="1" customHeight="1" x14ac:dyDescent="0.25">
      <c r="A53" s="115" t="s">
        <v>36</v>
      </c>
      <c r="B53" s="115"/>
      <c r="C53" s="115"/>
      <c r="D53" s="115"/>
      <c r="E53" s="115"/>
      <c r="F53" s="116">
        <f>F55+F56+F68</f>
        <v>0</v>
      </c>
      <c r="G53" s="116"/>
    </row>
    <row r="54" spans="1:7" ht="18" hidden="1" customHeight="1" x14ac:dyDescent="0.25">
      <c r="A54" s="111" t="s">
        <v>26</v>
      </c>
      <c r="B54" s="111"/>
      <c r="C54" s="111"/>
      <c r="D54" s="111"/>
      <c r="E54" s="111"/>
      <c r="F54" s="112"/>
      <c r="G54" s="112"/>
    </row>
    <row r="55" spans="1:7" ht="32.25" hidden="1" customHeight="1" x14ac:dyDescent="0.25">
      <c r="A55" s="111" t="s">
        <v>37</v>
      </c>
      <c r="B55" s="111"/>
      <c r="C55" s="111"/>
      <c r="D55" s="111"/>
      <c r="E55" s="111"/>
      <c r="F55" s="112"/>
      <c r="G55" s="112"/>
    </row>
    <row r="56" spans="1:7" ht="32.25" hidden="1" customHeight="1" x14ac:dyDescent="0.25">
      <c r="A56" s="111" t="s">
        <v>38</v>
      </c>
      <c r="B56" s="111"/>
      <c r="C56" s="111"/>
      <c r="D56" s="111"/>
      <c r="E56" s="111"/>
      <c r="F56" s="112">
        <f>SUM(F58:G67)</f>
        <v>0</v>
      </c>
      <c r="G56" s="112"/>
    </row>
    <row r="57" spans="1:7" ht="15.75" hidden="1" customHeight="1" x14ac:dyDescent="0.25">
      <c r="A57" s="111" t="s">
        <v>28</v>
      </c>
      <c r="B57" s="111"/>
      <c r="C57" s="111"/>
      <c r="D57" s="111"/>
      <c r="E57" s="111"/>
      <c r="F57" s="112"/>
      <c r="G57" s="112"/>
    </row>
    <row r="58" spans="1:7" ht="18" hidden="1" customHeight="1" x14ac:dyDescent="0.25">
      <c r="A58" s="111" t="s">
        <v>39</v>
      </c>
      <c r="B58" s="111"/>
      <c r="C58" s="111"/>
      <c r="D58" s="111"/>
      <c r="E58" s="111"/>
      <c r="F58" s="112"/>
      <c r="G58" s="112"/>
    </row>
    <row r="59" spans="1:7" ht="24.75" hidden="1" customHeight="1" x14ac:dyDescent="0.25">
      <c r="A59" s="111" t="s">
        <v>40</v>
      </c>
      <c r="B59" s="111"/>
      <c r="C59" s="111"/>
      <c r="D59" s="111"/>
      <c r="E59" s="111"/>
      <c r="F59" s="112"/>
      <c r="G59" s="112"/>
    </row>
    <row r="60" spans="1:7" ht="20.25" hidden="1" customHeight="1" x14ac:dyDescent="0.25">
      <c r="A60" s="111" t="s">
        <v>41</v>
      </c>
      <c r="B60" s="111"/>
      <c r="C60" s="111"/>
      <c r="D60" s="111"/>
      <c r="E60" s="111"/>
      <c r="F60" s="112"/>
      <c r="G60" s="112"/>
    </row>
    <row r="61" spans="1:7" ht="20.25" hidden="1" customHeight="1" x14ac:dyDescent="0.25">
      <c r="A61" s="111" t="s">
        <v>42</v>
      </c>
      <c r="B61" s="111"/>
      <c r="C61" s="111"/>
      <c r="D61" s="111"/>
      <c r="E61" s="111"/>
      <c r="F61" s="112"/>
      <c r="G61" s="112"/>
    </row>
    <row r="62" spans="1:7" ht="20.25" hidden="1" customHeight="1" x14ac:dyDescent="0.25">
      <c r="A62" s="111" t="s">
        <v>43</v>
      </c>
      <c r="B62" s="111"/>
      <c r="C62" s="111"/>
      <c r="D62" s="111"/>
      <c r="E62" s="111"/>
      <c r="F62" s="112"/>
      <c r="G62" s="112"/>
    </row>
    <row r="63" spans="1:7" ht="19.5" hidden="1" customHeight="1" x14ac:dyDescent="0.25">
      <c r="A63" s="111" t="s">
        <v>44</v>
      </c>
      <c r="B63" s="111"/>
      <c r="C63" s="111"/>
      <c r="D63" s="111"/>
      <c r="E63" s="111"/>
      <c r="F63" s="112"/>
      <c r="G63" s="112"/>
    </row>
    <row r="64" spans="1:7" ht="18" hidden="1" customHeight="1" x14ac:dyDescent="0.25">
      <c r="A64" s="111" t="s">
        <v>45</v>
      </c>
      <c r="B64" s="111"/>
      <c r="C64" s="111"/>
      <c r="D64" s="111"/>
      <c r="E64" s="111"/>
      <c r="F64" s="112"/>
      <c r="G64" s="112"/>
    </row>
    <row r="65" spans="1:7" ht="19.5" hidden="1" customHeight="1" x14ac:dyDescent="0.25">
      <c r="A65" s="111" t="s">
        <v>46</v>
      </c>
      <c r="B65" s="111"/>
      <c r="C65" s="111"/>
      <c r="D65" s="111"/>
      <c r="E65" s="111"/>
      <c r="F65" s="112"/>
      <c r="G65" s="112"/>
    </row>
    <row r="66" spans="1:7" ht="18.75" hidden="1" customHeight="1" x14ac:dyDescent="0.25">
      <c r="A66" s="111" t="s">
        <v>47</v>
      </c>
      <c r="B66" s="111"/>
      <c r="C66" s="111"/>
      <c r="D66" s="111"/>
      <c r="E66" s="111"/>
      <c r="F66" s="112"/>
      <c r="G66" s="112"/>
    </row>
    <row r="67" spans="1:7" ht="19.5" hidden="1" customHeight="1" x14ac:dyDescent="0.25">
      <c r="A67" s="111" t="s">
        <v>48</v>
      </c>
      <c r="B67" s="111"/>
      <c r="C67" s="111"/>
      <c r="D67" s="111"/>
      <c r="E67" s="111"/>
      <c r="F67" s="112"/>
      <c r="G67" s="112"/>
    </row>
    <row r="68" spans="1:7" ht="33" hidden="1" customHeight="1" x14ac:dyDescent="0.25">
      <c r="A68" s="68" t="s">
        <v>49</v>
      </c>
      <c r="B68" s="69"/>
      <c r="C68" s="69"/>
      <c r="D68" s="69"/>
      <c r="E68" s="89"/>
      <c r="F68" s="112">
        <f>SUM(F70:G79)</f>
        <v>0</v>
      </c>
      <c r="G68" s="112"/>
    </row>
    <row r="69" spans="1:7" ht="16.5" hidden="1" customHeight="1" x14ac:dyDescent="0.25">
      <c r="A69" s="111" t="s">
        <v>28</v>
      </c>
      <c r="B69" s="111"/>
      <c r="C69" s="111"/>
      <c r="D69" s="111"/>
      <c r="E69" s="111"/>
      <c r="F69" s="112"/>
      <c r="G69" s="112"/>
    </row>
    <row r="70" spans="1:7" ht="19.5" hidden="1" customHeight="1" x14ac:dyDescent="0.25">
      <c r="A70" s="111" t="s">
        <v>50</v>
      </c>
      <c r="B70" s="111"/>
      <c r="C70" s="111"/>
      <c r="D70" s="111"/>
      <c r="E70" s="111"/>
      <c r="F70" s="112"/>
      <c r="G70" s="112"/>
    </row>
    <row r="71" spans="1:7" ht="21" hidden="1" customHeight="1" x14ac:dyDescent="0.25">
      <c r="A71" s="113" t="s">
        <v>51</v>
      </c>
      <c r="B71" s="113"/>
      <c r="C71" s="113"/>
      <c r="D71" s="113"/>
      <c r="E71" s="113"/>
      <c r="F71" s="114"/>
      <c r="G71" s="114"/>
    </row>
    <row r="72" spans="1:7" ht="18.75" hidden="1" customHeight="1" x14ac:dyDescent="0.25">
      <c r="A72" s="111" t="s">
        <v>52</v>
      </c>
      <c r="B72" s="111"/>
      <c r="C72" s="111"/>
      <c r="D72" s="111"/>
      <c r="E72" s="111"/>
      <c r="F72" s="112"/>
      <c r="G72" s="112"/>
    </row>
    <row r="73" spans="1:7" ht="23.25" hidden="1" customHeight="1" x14ac:dyDescent="0.25">
      <c r="A73" s="111" t="s">
        <v>53</v>
      </c>
      <c r="B73" s="111"/>
      <c r="C73" s="111"/>
      <c r="D73" s="111"/>
      <c r="E73" s="111"/>
      <c r="F73" s="112"/>
      <c r="G73" s="112"/>
    </row>
    <row r="74" spans="1:7" ht="20.25" hidden="1" customHeight="1" x14ac:dyDescent="0.25">
      <c r="A74" s="111" t="s">
        <v>54</v>
      </c>
      <c r="B74" s="111"/>
      <c r="C74" s="111"/>
      <c r="D74" s="111"/>
      <c r="E74" s="111"/>
      <c r="F74" s="112"/>
      <c r="G74" s="112"/>
    </row>
    <row r="75" spans="1:7" ht="21" hidden="1" customHeight="1" x14ac:dyDescent="0.25">
      <c r="A75" s="111" t="s">
        <v>55</v>
      </c>
      <c r="B75" s="111"/>
      <c r="C75" s="111"/>
      <c r="D75" s="111"/>
      <c r="E75" s="111"/>
      <c r="F75" s="112"/>
      <c r="G75" s="112"/>
    </row>
    <row r="76" spans="1:7" ht="21.75" hidden="1" customHeight="1" x14ac:dyDescent="0.25">
      <c r="A76" s="111" t="s">
        <v>56</v>
      </c>
      <c r="B76" s="111"/>
      <c r="C76" s="111"/>
      <c r="D76" s="111"/>
      <c r="E76" s="111"/>
      <c r="F76" s="112"/>
      <c r="G76" s="112"/>
    </row>
    <row r="77" spans="1:7" ht="21.75" hidden="1" customHeight="1" x14ac:dyDescent="0.25">
      <c r="A77" s="111" t="s">
        <v>57</v>
      </c>
      <c r="B77" s="111"/>
      <c r="C77" s="111"/>
      <c r="D77" s="111"/>
      <c r="E77" s="111"/>
      <c r="F77" s="112"/>
      <c r="G77" s="112"/>
    </row>
    <row r="78" spans="1:7" ht="21.75" hidden="1" customHeight="1" x14ac:dyDescent="0.25">
      <c r="A78" s="111" t="s">
        <v>58</v>
      </c>
      <c r="B78" s="111"/>
      <c r="C78" s="111"/>
      <c r="D78" s="111"/>
      <c r="E78" s="111"/>
      <c r="F78" s="112"/>
      <c r="G78" s="112"/>
    </row>
    <row r="79" spans="1:7" ht="21.75" hidden="1" customHeight="1" x14ac:dyDescent="0.25">
      <c r="A79" s="111" t="s">
        <v>59</v>
      </c>
      <c r="B79" s="111"/>
      <c r="C79" s="111"/>
      <c r="D79" s="111"/>
      <c r="E79" s="111"/>
      <c r="F79" s="112"/>
      <c r="G79" s="112"/>
    </row>
    <row r="80" spans="1:7" ht="18.75" hidden="1" customHeight="1" x14ac:dyDescent="0.25">
      <c r="A80" s="115" t="s">
        <v>60</v>
      </c>
      <c r="B80" s="115"/>
      <c r="C80" s="115"/>
      <c r="D80" s="115"/>
      <c r="E80" s="115"/>
      <c r="F80" s="116">
        <f>F82+F83+F98</f>
        <v>0</v>
      </c>
      <c r="G80" s="116"/>
    </row>
    <row r="81" spans="1:7" ht="15.75" hidden="1" customHeight="1" x14ac:dyDescent="0.25">
      <c r="A81" s="111" t="s">
        <v>26</v>
      </c>
      <c r="B81" s="111"/>
      <c r="C81" s="111"/>
      <c r="D81" s="111"/>
      <c r="E81" s="111"/>
      <c r="F81" s="112"/>
      <c r="G81" s="112"/>
    </row>
    <row r="82" spans="1:7" ht="20.25" hidden="1" customHeight="1" x14ac:dyDescent="0.25">
      <c r="A82" s="111" t="s">
        <v>61</v>
      </c>
      <c r="B82" s="111"/>
      <c r="C82" s="111"/>
      <c r="D82" s="111"/>
      <c r="E82" s="111"/>
      <c r="F82" s="112"/>
      <c r="G82" s="112"/>
    </row>
    <row r="83" spans="1:7" ht="30.75" hidden="1" customHeight="1" x14ac:dyDescent="0.25">
      <c r="A83" s="111" t="s">
        <v>62</v>
      </c>
      <c r="B83" s="111"/>
      <c r="C83" s="111"/>
      <c r="D83" s="111"/>
      <c r="E83" s="111"/>
      <c r="F83" s="112">
        <f>SUM(F85:G97)</f>
        <v>0</v>
      </c>
      <c r="G83" s="112"/>
    </row>
    <row r="84" spans="1:7" ht="16.5" hidden="1" customHeight="1" x14ac:dyDescent="0.25">
      <c r="A84" s="111" t="s">
        <v>28</v>
      </c>
      <c r="B84" s="111"/>
      <c r="C84" s="111"/>
      <c r="D84" s="111"/>
      <c r="E84" s="111"/>
      <c r="F84" s="112"/>
      <c r="G84" s="112"/>
    </row>
    <row r="85" spans="1:7" ht="19.5" hidden="1" customHeight="1" x14ac:dyDescent="0.25">
      <c r="A85" s="111" t="s">
        <v>63</v>
      </c>
      <c r="B85" s="111"/>
      <c r="C85" s="111"/>
      <c r="D85" s="111"/>
      <c r="E85" s="111"/>
      <c r="F85" s="112"/>
      <c r="G85" s="112"/>
    </row>
    <row r="86" spans="1:7" ht="20.25" hidden="1" customHeight="1" x14ac:dyDescent="0.25">
      <c r="A86" s="111" t="s">
        <v>64</v>
      </c>
      <c r="B86" s="111"/>
      <c r="C86" s="111"/>
      <c r="D86" s="111"/>
      <c r="E86" s="111"/>
      <c r="F86" s="112"/>
      <c r="G86" s="112"/>
    </row>
    <row r="87" spans="1:7" ht="18.75" hidden="1" customHeight="1" x14ac:dyDescent="0.25">
      <c r="A87" s="111" t="s">
        <v>65</v>
      </c>
      <c r="B87" s="111"/>
      <c r="C87" s="111"/>
      <c r="D87" s="111"/>
      <c r="E87" s="111"/>
      <c r="F87" s="112"/>
      <c r="G87" s="112"/>
    </row>
    <row r="88" spans="1:7" ht="21" hidden="1" customHeight="1" x14ac:dyDescent="0.25">
      <c r="A88" s="111" t="s">
        <v>66</v>
      </c>
      <c r="B88" s="111"/>
      <c r="C88" s="111"/>
      <c r="D88" s="111"/>
      <c r="E88" s="111"/>
      <c r="F88" s="112"/>
      <c r="G88" s="112"/>
    </row>
    <row r="89" spans="1:7" ht="21" hidden="1" customHeight="1" x14ac:dyDescent="0.25">
      <c r="A89" s="111" t="s">
        <v>67</v>
      </c>
      <c r="B89" s="111"/>
      <c r="C89" s="111"/>
      <c r="D89" s="111"/>
      <c r="E89" s="111"/>
      <c r="F89" s="112"/>
      <c r="G89" s="112"/>
    </row>
    <row r="90" spans="1:7" ht="20.25" hidden="1" customHeight="1" x14ac:dyDescent="0.25">
      <c r="A90" s="111" t="s">
        <v>68</v>
      </c>
      <c r="B90" s="111"/>
      <c r="C90" s="111"/>
      <c r="D90" s="111"/>
      <c r="E90" s="111"/>
      <c r="F90" s="112"/>
      <c r="G90" s="112"/>
    </row>
    <row r="91" spans="1:7" ht="20.25" hidden="1" customHeight="1" x14ac:dyDescent="0.25">
      <c r="A91" s="111" t="s">
        <v>69</v>
      </c>
      <c r="B91" s="111"/>
      <c r="C91" s="111"/>
      <c r="D91" s="111"/>
      <c r="E91" s="111"/>
      <c r="F91" s="112"/>
      <c r="G91" s="112"/>
    </row>
    <row r="92" spans="1:7" ht="21.75" hidden="1" customHeight="1" x14ac:dyDescent="0.25">
      <c r="A92" s="111" t="s">
        <v>70</v>
      </c>
      <c r="B92" s="111"/>
      <c r="C92" s="111"/>
      <c r="D92" s="111"/>
      <c r="E92" s="111"/>
      <c r="F92" s="112"/>
      <c r="G92" s="112"/>
    </row>
    <row r="93" spans="1:7" ht="20.25" hidden="1" customHeight="1" x14ac:dyDescent="0.25">
      <c r="A93" s="111" t="s">
        <v>71</v>
      </c>
      <c r="B93" s="111"/>
      <c r="C93" s="111"/>
      <c r="D93" s="111"/>
      <c r="E93" s="111"/>
      <c r="F93" s="112"/>
      <c r="G93" s="112"/>
    </row>
    <row r="94" spans="1:7" ht="21" hidden="1" customHeight="1" x14ac:dyDescent="0.25">
      <c r="A94" s="111" t="s">
        <v>72</v>
      </c>
      <c r="B94" s="111"/>
      <c r="C94" s="111"/>
      <c r="D94" s="111"/>
      <c r="E94" s="111"/>
      <c r="F94" s="112"/>
      <c r="G94" s="112"/>
    </row>
    <row r="95" spans="1:7" ht="21.75" hidden="1" customHeight="1" x14ac:dyDescent="0.25">
      <c r="A95" s="111" t="s">
        <v>73</v>
      </c>
      <c r="B95" s="111"/>
      <c r="C95" s="111"/>
      <c r="D95" s="111"/>
      <c r="E95" s="111"/>
      <c r="F95" s="112"/>
      <c r="G95" s="112"/>
    </row>
    <row r="96" spans="1:7" ht="21" hidden="1" customHeight="1" x14ac:dyDescent="0.25">
      <c r="A96" s="111" t="s">
        <v>74</v>
      </c>
      <c r="B96" s="111"/>
      <c r="C96" s="111"/>
      <c r="D96" s="111"/>
      <c r="E96" s="111"/>
      <c r="F96" s="112"/>
      <c r="G96" s="112"/>
    </row>
    <row r="97" spans="1:7" ht="19.5" hidden="1" customHeight="1" x14ac:dyDescent="0.25">
      <c r="A97" s="111" t="s">
        <v>75</v>
      </c>
      <c r="B97" s="111"/>
      <c r="C97" s="111"/>
      <c r="D97" s="111"/>
      <c r="E97" s="111"/>
      <c r="F97" s="112"/>
      <c r="G97" s="112"/>
    </row>
    <row r="98" spans="1:7" ht="49.5" hidden="1" customHeight="1" x14ac:dyDescent="0.25">
      <c r="A98" s="111" t="s">
        <v>76</v>
      </c>
      <c r="B98" s="111"/>
      <c r="C98" s="111"/>
      <c r="D98" s="111"/>
      <c r="E98" s="111"/>
      <c r="F98" s="112">
        <f>SUM(F100:G112)</f>
        <v>0</v>
      </c>
      <c r="G98" s="112"/>
    </row>
    <row r="99" spans="1:7" ht="19.5" hidden="1" customHeight="1" x14ac:dyDescent="0.25">
      <c r="A99" s="111" t="s">
        <v>28</v>
      </c>
      <c r="B99" s="111"/>
      <c r="C99" s="111"/>
      <c r="D99" s="111"/>
      <c r="E99" s="111"/>
      <c r="F99" s="112"/>
      <c r="G99" s="112"/>
    </row>
    <row r="100" spans="1:7" ht="23.25" hidden="1" customHeight="1" x14ac:dyDescent="0.25">
      <c r="A100" s="111" t="s">
        <v>77</v>
      </c>
      <c r="B100" s="111"/>
      <c r="C100" s="111"/>
      <c r="D100" s="111"/>
      <c r="E100" s="111"/>
      <c r="F100" s="112"/>
      <c r="G100" s="112"/>
    </row>
    <row r="101" spans="1:7" ht="24" hidden="1" customHeight="1" x14ac:dyDescent="0.25">
      <c r="A101" s="111" t="s">
        <v>78</v>
      </c>
      <c r="B101" s="111"/>
      <c r="C101" s="111"/>
      <c r="D101" s="111"/>
      <c r="E101" s="111"/>
      <c r="F101" s="112"/>
      <c r="G101" s="112"/>
    </row>
    <row r="102" spans="1:7" ht="22.5" hidden="1" customHeight="1" x14ac:dyDescent="0.25">
      <c r="A102" s="113" t="s">
        <v>79</v>
      </c>
      <c r="B102" s="113"/>
      <c r="C102" s="113"/>
      <c r="D102" s="113"/>
      <c r="E102" s="113"/>
      <c r="F102" s="114"/>
      <c r="G102" s="114"/>
    </row>
    <row r="103" spans="1:7" ht="26.25" hidden="1" customHeight="1" x14ac:dyDescent="0.25">
      <c r="A103" s="111" t="s">
        <v>80</v>
      </c>
      <c r="B103" s="111"/>
      <c r="C103" s="111"/>
      <c r="D103" s="111"/>
      <c r="E103" s="111"/>
      <c r="F103" s="112"/>
      <c r="G103" s="112"/>
    </row>
    <row r="104" spans="1:7" ht="27.75" hidden="1" customHeight="1" x14ac:dyDescent="0.25">
      <c r="A104" s="111" t="s">
        <v>81</v>
      </c>
      <c r="B104" s="111"/>
      <c r="C104" s="111"/>
      <c r="D104" s="111"/>
      <c r="E104" s="111"/>
      <c r="F104" s="112"/>
      <c r="G104" s="112"/>
    </row>
    <row r="105" spans="1:7" ht="26.25" hidden="1" customHeight="1" x14ac:dyDescent="0.25">
      <c r="A105" s="111" t="s">
        <v>82</v>
      </c>
      <c r="B105" s="111"/>
      <c r="C105" s="111"/>
      <c r="D105" s="111"/>
      <c r="E105" s="111"/>
      <c r="F105" s="112"/>
      <c r="G105" s="112"/>
    </row>
    <row r="106" spans="1:7" ht="22.5" hidden="1" customHeight="1" x14ac:dyDescent="0.25">
      <c r="A106" s="111" t="s">
        <v>83</v>
      </c>
      <c r="B106" s="111"/>
      <c r="C106" s="111"/>
      <c r="D106" s="111"/>
      <c r="E106" s="111"/>
      <c r="F106" s="112"/>
      <c r="G106" s="112"/>
    </row>
    <row r="107" spans="1:7" ht="23.25" hidden="1" customHeight="1" x14ac:dyDescent="0.25">
      <c r="A107" s="111" t="s">
        <v>84</v>
      </c>
      <c r="B107" s="111"/>
      <c r="C107" s="111"/>
      <c r="D107" s="111"/>
      <c r="E107" s="111"/>
      <c r="F107" s="112"/>
      <c r="G107" s="112"/>
    </row>
    <row r="108" spans="1:7" ht="24.75" hidden="1" customHeight="1" x14ac:dyDescent="0.25">
      <c r="A108" s="111" t="s">
        <v>85</v>
      </c>
      <c r="B108" s="111"/>
      <c r="C108" s="111"/>
      <c r="D108" s="111"/>
      <c r="E108" s="111"/>
      <c r="F108" s="112"/>
      <c r="G108" s="112"/>
    </row>
    <row r="109" spans="1:7" ht="19.5" hidden="1" customHeight="1" x14ac:dyDescent="0.25">
      <c r="A109" s="111" t="s">
        <v>86</v>
      </c>
      <c r="B109" s="111"/>
      <c r="C109" s="111"/>
      <c r="D109" s="111"/>
      <c r="E109" s="111"/>
      <c r="F109" s="112"/>
      <c r="G109" s="112"/>
    </row>
    <row r="110" spans="1:7" ht="19.5" hidden="1" customHeight="1" x14ac:dyDescent="0.25">
      <c r="A110" s="111" t="s">
        <v>87</v>
      </c>
      <c r="B110" s="111"/>
      <c r="C110" s="111"/>
      <c r="D110" s="111"/>
      <c r="E110" s="111"/>
      <c r="F110" s="112"/>
      <c r="G110" s="112"/>
    </row>
    <row r="111" spans="1:7" ht="19.5" hidden="1" customHeight="1" x14ac:dyDescent="0.25">
      <c r="A111" s="111" t="s">
        <v>88</v>
      </c>
      <c r="B111" s="111"/>
      <c r="C111" s="111"/>
      <c r="D111" s="111"/>
      <c r="E111" s="111"/>
      <c r="F111" s="112"/>
      <c r="G111" s="112"/>
    </row>
    <row r="112" spans="1:7" ht="19.5" hidden="1" customHeight="1" x14ac:dyDescent="0.25">
      <c r="A112" s="111" t="s">
        <v>89</v>
      </c>
      <c r="B112" s="111"/>
      <c r="C112" s="111"/>
      <c r="D112" s="111"/>
      <c r="E112" s="111"/>
      <c r="F112" s="112"/>
      <c r="G112" s="112"/>
    </row>
    <row r="113" spans="1:7" s="4" customFormat="1" ht="14.25" customHeight="1" x14ac:dyDescent="0.25">
      <c r="A113" s="62"/>
      <c r="B113" s="62"/>
      <c r="C113" s="62"/>
      <c r="D113" s="17"/>
      <c r="E113" s="62"/>
    </row>
    <row r="114" spans="1:7" ht="18" customHeight="1" x14ac:dyDescent="0.25">
      <c r="A114" s="106" t="s">
        <v>90</v>
      </c>
      <c r="B114" s="106"/>
      <c r="C114" s="106"/>
      <c r="D114" s="106"/>
      <c r="E114" s="106"/>
      <c r="F114" s="106"/>
      <c r="G114" s="106"/>
    </row>
    <row r="115" spans="1:7" ht="15.75" customHeight="1" x14ac:dyDescent="0.25">
      <c r="A115" s="107" t="s">
        <v>23</v>
      </c>
      <c r="B115" s="107"/>
      <c r="C115" s="107"/>
      <c r="D115" s="108" t="s">
        <v>91</v>
      </c>
      <c r="E115" s="109" t="s">
        <v>92</v>
      </c>
      <c r="F115" s="109" t="s">
        <v>93</v>
      </c>
      <c r="G115" s="109"/>
    </row>
    <row r="116" spans="1:7" ht="87.75" customHeight="1" x14ac:dyDescent="0.25">
      <c r="A116" s="107"/>
      <c r="B116" s="107"/>
      <c r="C116" s="107"/>
      <c r="D116" s="108"/>
      <c r="E116" s="109"/>
      <c r="F116" s="58" t="s">
        <v>94</v>
      </c>
      <c r="G116" s="58" t="s">
        <v>95</v>
      </c>
    </row>
    <row r="117" spans="1:7" ht="30" customHeight="1" x14ac:dyDescent="0.25">
      <c r="A117" s="77" t="s">
        <v>96</v>
      </c>
      <c r="B117" s="77"/>
      <c r="C117" s="77"/>
      <c r="D117" s="25" t="s">
        <v>97</v>
      </c>
      <c r="E117" s="26">
        <v>7303.57</v>
      </c>
      <c r="F117" s="26">
        <f>E117</f>
        <v>7303.57</v>
      </c>
      <c r="G117" s="26"/>
    </row>
    <row r="118" spans="1:7" ht="19.5" customHeight="1" x14ac:dyDescent="0.25">
      <c r="A118" s="79" t="s">
        <v>98</v>
      </c>
      <c r="B118" s="79"/>
      <c r="C118" s="79"/>
      <c r="D118" s="25" t="s">
        <v>97</v>
      </c>
      <c r="E118" s="27">
        <f>F118</f>
        <v>18974647</v>
      </c>
      <c r="F118" s="27">
        <f>F120+F121+F123</f>
        <v>18974647</v>
      </c>
      <c r="G118" s="26"/>
    </row>
    <row r="119" spans="1:7" ht="15.75" customHeight="1" x14ac:dyDescent="0.25">
      <c r="A119" s="77" t="s">
        <v>99</v>
      </c>
      <c r="B119" s="77"/>
      <c r="C119" s="77"/>
      <c r="D119" s="25" t="s">
        <v>97</v>
      </c>
      <c r="E119" s="26"/>
      <c r="F119" s="26"/>
      <c r="G119" s="26"/>
    </row>
    <row r="120" spans="1:7" ht="31.5" customHeight="1" x14ac:dyDescent="0.25">
      <c r="A120" s="77" t="s">
        <v>100</v>
      </c>
      <c r="B120" s="77"/>
      <c r="C120" s="77"/>
      <c r="D120" s="25" t="s">
        <v>97</v>
      </c>
      <c r="E120" s="26">
        <f>F120</f>
        <v>18521637</v>
      </c>
      <c r="F120" s="26">
        <f>9286359+2536440+6212255+486583</f>
        <v>18521637</v>
      </c>
      <c r="G120" s="26"/>
    </row>
    <row r="121" spans="1:7" ht="15.75" customHeight="1" x14ac:dyDescent="0.25">
      <c r="A121" s="70" t="s">
        <v>101</v>
      </c>
      <c r="B121" s="71"/>
      <c r="C121" s="72"/>
      <c r="D121" s="25" t="s">
        <v>97</v>
      </c>
      <c r="E121" s="26">
        <f>F121</f>
        <v>336010</v>
      </c>
      <c r="F121" s="26">
        <f>82100+167699+86211</f>
        <v>336010</v>
      </c>
      <c r="G121" s="26"/>
    </row>
    <row r="122" spans="1:7" ht="15.75" customHeight="1" x14ac:dyDescent="0.25">
      <c r="A122" s="70" t="s">
        <v>102</v>
      </c>
      <c r="B122" s="71"/>
      <c r="C122" s="72"/>
      <c r="D122" s="25" t="s">
        <v>97</v>
      </c>
      <c r="E122" s="26">
        <f>F122</f>
        <v>0</v>
      </c>
      <c r="F122" s="26"/>
      <c r="G122" s="26"/>
    </row>
    <row r="123" spans="1:7" ht="81" customHeight="1" x14ac:dyDescent="0.25">
      <c r="A123" s="77" t="s">
        <v>103</v>
      </c>
      <c r="B123" s="77"/>
      <c r="C123" s="77"/>
      <c r="D123" s="25" t="s">
        <v>97</v>
      </c>
      <c r="E123" s="26">
        <v>117000</v>
      </c>
      <c r="F123" s="26">
        <f>E123</f>
        <v>117000</v>
      </c>
      <c r="G123" s="26" t="s">
        <v>104</v>
      </c>
    </row>
    <row r="124" spans="1:7" x14ac:dyDescent="0.25">
      <c r="A124" s="77" t="s">
        <v>99</v>
      </c>
      <c r="B124" s="77"/>
      <c r="C124" s="77"/>
      <c r="D124" s="25" t="s">
        <v>97</v>
      </c>
      <c r="E124" s="26">
        <f>F124</f>
        <v>0</v>
      </c>
      <c r="F124" s="26"/>
      <c r="G124" s="26"/>
    </row>
    <row r="125" spans="1:7" x14ac:dyDescent="0.25">
      <c r="A125" s="70" t="s">
        <v>105</v>
      </c>
      <c r="B125" s="71"/>
      <c r="C125" s="72"/>
      <c r="D125" s="25" t="s">
        <v>97</v>
      </c>
      <c r="E125" s="26">
        <f>E123</f>
        <v>117000</v>
      </c>
      <c r="F125" s="26">
        <f>F123</f>
        <v>117000</v>
      </c>
      <c r="G125" s="26"/>
    </row>
    <row r="126" spans="1:7" ht="16.5" hidden="1" customHeight="1" x14ac:dyDescent="0.25">
      <c r="A126" s="70" t="s">
        <v>106</v>
      </c>
      <c r="B126" s="71"/>
      <c r="C126" s="72"/>
      <c r="D126" s="25" t="s">
        <v>97</v>
      </c>
      <c r="E126" s="26"/>
      <c r="F126" s="26"/>
      <c r="G126" s="26"/>
    </row>
    <row r="127" spans="1:7" ht="16.5" hidden="1" customHeight="1" x14ac:dyDescent="0.25">
      <c r="A127" s="68" t="s">
        <v>107</v>
      </c>
      <c r="B127" s="69"/>
      <c r="C127" s="89"/>
      <c r="D127" s="25"/>
      <c r="E127" s="26"/>
      <c r="F127" s="26"/>
      <c r="G127" s="26"/>
    </row>
    <row r="128" spans="1:7" ht="33" hidden="1" customHeight="1" x14ac:dyDescent="0.25">
      <c r="A128" s="77" t="s">
        <v>108</v>
      </c>
      <c r="B128" s="77"/>
      <c r="C128" s="77"/>
      <c r="D128" s="25" t="s">
        <v>97</v>
      </c>
      <c r="E128" s="26"/>
      <c r="F128" s="26"/>
      <c r="G128" s="26"/>
    </row>
    <row r="129" spans="1:10" ht="15" hidden="1" customHeight="1" x14ac:dyDescent="0.25">
      <c r="A129" s="81" t="s">
        <v>99</v>
      </c>
      <c r="B129" s="82"/>
      <c r="C129" s="83"/>
      <c r="D129" s="28" t="s">
        <v>97</v>
      </c>
      <c r="E129" s="29"/>
      <c r="F129" s="29"/>
      <c r="G129" s="29"/>
    </row>
    <row r="130" spans="1:10" ht="18" hidden="1" customHeight="1" x14ac:dyDescent="0.25">
      <c r="A130" s="70" t="s">
        <v>105</v>
      </c>
      <c r="B130" s="71"/>
      <c r="C130" s="72"/>
      <c r="D130" s="28" t="s">
        <v>97</v>
      </c>
      <c r="E130" s="26"/>
      <c r="F130" s="26"/>
      <c r="G130" s="26"/>
    </row>
    <row r="131" spans="1:10" ht="18" hidden="1" customHeight="1" x14ac:dyDescent="0.25">
      <c r="A131" s="70" t="s">
        <v>106</v>
      </c>
      <c r="B131" s="71"/>
      <c r="C131" s="72"/>
      <c r="D131" s="28" t="s">
        <v>97</v>
      </c>
      <c r="E131" s="26"/>
      <c r="F131" s="26"/>
      <c r="G131" s="26"/>
    </row>
    <row r="132" spans="1:10" ht="18" hidden="1" customHeight="1" x14ac:dyDescent="0.25">
      <c r="A132" s="68" t="s">
        <v>107</v>
      </c>
      <c r="B132" s="69"/>
      <c r="C132" s="89"/>
      <c r="D132" s="28" t="s">
        <v>97</v>
      </c>
      <c r="E132" s="26"/>
      <c r="F132" s="26"/>
      <c r="G132" s="26"/>
    </row>
    <row r="133" spans="1:10" ht="36" customHeight="1" x14ac:dyDescent="0.25">
      <c r="A133" s="77" t="s">
        <v>109</v>
      </c>
      <c r="B133" s="77"/>
      <c r="C133" s="77"/>
      <c r="D133" s="25" t="s">
        <v>97</v>
      </c>
      <c r="E133" s="26"/>
      <c r="F133" s="26"/>
      <c r="G133" s="26"/>
    </row>
    <row r="134" spans="1:10" s="32" customFormat="1" ht="13.5" customHeight="1" x14ac:dyDescent="0.25">
      <c r="A134" s="79" t="s">
        <v>110</v>
      </c>
      <c r="B134" s="79"/>
      <c r="C134" s="79"/>
      <c r="D134" s="30">
        <v>900</v>
      </c>
      <c r="E134" s="27">
        <f>F134</f>
        <v>18981950.57</v>
      </c>
      <c r="F134" s="27">
        <f>F136+F141+F149+F152+F155+F156</f>
        <v>18981950.57</v>
      </c>
      <c r="G134" s="27"/>
      <c r="H134" s="31" t="b">
        <f>F134=F118+F117</f>
        <v>1</v>
      </c>
      <c r="I134" s="31">
        <f>F117</f>
        <v>7303.57</v>
      </c>
    </row>
    <row r="135" spans="1:10" x14ac:dyDescent="0.25">
      <c r="A135" s="77" t="s">
        <v>99</v>
      </c>
      <c r="B135" s="77"/>
      <c r="C135" s="77"/>
      <c r="D135" s="25"/>
      <c r="E135" s="26"/>
      <c r="F135" s="26"/>
      <c r="G135" s="26"/>
      <c r="H135" s="33"/>
    </row>
    <row r="136" spans="1:10" ht="30" customHeight="1" x14ac:dyDescent="0.25">
      <c r="A136" s="80" t="s">
        <v>111</v>
      </c>
      <c r="B136" s="80"/>
      <c r="C136" s="80"/>
      <c r="D136" s="34">
        <v>210</v>
      </c>
      <c r="E136" s="26">
        <f>F136</f>
        <v>14180827</v>
      </c>
      <c r="F136" s="26">
        <f>F138+F139+F140</f>
        <v>14180827</v>
      </c>
      <c r="G136" s="26"/>
    </row>
    <row r="137" spans="1:10" ht="12.75" customHeight="1" x14ac:dyDescent="0.25">
      <c r="A137" s="111" t="s">
        <v>26</v>
      </c>
      <c r="B137" s="111"/>
      <c r="C137" s="111"/>
      <c r="D137" s="35"/>
      <c r="E137" s="26">
        <f t="shared" ref="E137:E161" si="0">F137</f>
        <v>0</v>
      </c>
      <c r="F137" s="26"/>
      <c r="G137" s="26"/>
    </row>
    <row r="138" spans="1:10" ht="16.5" customHeight="1" x14ac:dyDescent="0.25">
      <c r="A138" s="77" t="s">
        <v>112</v>
      </c>
      <c r="B138" s="77"/>
      <c r="C138" s="77"/>
      <c r="D138" s="34">
        <v>211</v>
      </c>
      <c r="E138" s="26">
        <f t="shared" si="0"/>
        <v>10886027</v>
      </c>
      <c r="F138" s="26">
        <f>F185+F212+F266</f>
        <v>10886027</v>
      </c>
      <c r="G138" s="26"/>
      <c r="I138" s="33"/>
      <c r="J138" s="33"/>
    </row>
    <row r="139" spans="1:10" x14ac:dyDescent="0.25">
      <c r="A139" s="78" t="s">
        <v>113</v>
      </c>
      <c r="B139" s="78"/>
      <c r="C139" s="78"/>
      <c r="D139" s="34">
        <v>212</v>
      </c>
      <c r="E139" s="26">
        <f t="shared" si="0"/>
        <v>7220</v>
      </c>
      <c r="F139" s="26">
        <f>F213+F267</f>
        <v>7220</v>
      </c>
      <c r="G139" s="26"/>
      <c r="I139" s="33"/>
      <c r="J139" s="33"/>
    </row>
    <row r="140" spans="1:10" x14ac:dyDescent="0.25">
      <c r="A140" s="77" t="s">
        <v>114</v>
      </c>
      <c r="B140" s="77"/>
      <c r="C140" s="77"/>
      <c r="D140" s="34">
        <v>213</v>
      </c>
      <c r="E140" s="26">
        <f t="shared" si="0"/>
        <v>3287580</v>
      </c>
      <c r="F140" s="26">
        <f>F187+F214+F268</f>
        <v>3287580</v>
      </c>
      <c r="G140" s="26"/>
      <c r="I140" s="33"/>
      <c r="J140" s="33"/>
    </row>
    <row r="141" spans="1:10" ht="16.5" customHeight="1" x14ac:dyDescent="0.25">
      <c r="A141" s="77" t="s">
        <v>115</v>
      </c>
      <c r="B141" s="77"/>
      <c r="C141" s="77"/>
      <c r="D141" s="34">
        <v>220</v>
      </c>
      <c r="E141" s="26">
        <f t="shared" si="0"/>
        <v>3725097</v>
      </c>
      <c r="F141" s="26">
        <f>F143+F144+F145+F146+F147+F148+F149+F151</f>
        <v>3725097</v>
      </c>
      <c r="G141" s="26"/>
    </row>
    <row r="142" spans="1:10" ht="16.5" customHeight="1" x14ac:dyDescent="0.25">
      <c r="A142" s="68" t="s">
        <v>26</v>
      </c>
      <c r="B142" s="69"/>
      <c r="C142" s="69"/>
      <c r="D142" s="34"/>
      <c r="E142" s="26">
        <f t="shared" si="0"/>
        <v>0</v>
      </c>
      <c r="F142" s="26"/>
      <c r="G142" s="26"/>
    </row>
    <row r="143" spans="1:10" ht="13.5" customHeight="1" x14ac:dyDescent="0.25">
      <c r="A143" s="77" t="s">
        <v>116</v>
      </c>
      <c r="B143" s="77"/>
      <c r="C143" s="77"/>
      <c r="D143" s="34">
        <v>221</v>
      </c>
      <c r="E143" s="26">
        <f t="shared" si="0"/>
        <v>40000</v>
      </c>
      <c r="F143" s="26">
        <f>F217</f>
        <v>40000</v>
      </c>
      <c r="G143" s="26"/>
      <c r="I143" s="33"/>
      <c r="J143" s="33"/>
    </row>
    <row r="144" spans="1:10" ht="15.75" customHeight="1" x14ac:dyDescent="0.25">
      <c r="A144" s="77" t="s">
        <v>117</v>
      </c>
      <c r="B144" s="77"/>
      <c r="C144" s="77"/>
      <c r="D144" s="34">
        <v>222</v>
      </c>
      <c r="E144" s="26">
        <f t="shared" si="0"/>
        <v>28000</v>
      </c>
      <c r="F144" s="26">
        <f>F218</f>
        <v>28000</v>
      </c>
      <c r="G144" s="26"/>
      <c r="I144" s="33"/>
      <c r="J144" s="33"/>
    </row>
    <row r="145" spans="1:10" ht="17.25" customHeight="1" x14ac:dyDescent="0.25">
      <c r="A145" s="77" t="s">
        <v>118</v>
      </c>
      <c r="B145" s="77"/>
      <c r="C145" s="77"/>
      <c r="D145" s="34">
        <v>223</v>
      </c>
      <c r="E145" s="26">
        <f t="shared" si="0"/>
        <v>3074284</v>
      </c>
      <c r="F145" s="26">
        <f>F192</f>
        <v>3074284</v>
      </c>
      <c r="G145" s="26"/>
      <c r="I145" s="33"/>
      <c r="J145" s="33"/>
    </row>
    <row r="146" spans="1:10" x14ac:dyDescent="0.25">
      <c r="A146" s="77" t="s">
        <v>119</v>
      </c>
      <c r="B146" s="77"/>
      <c r="C146" s="77"/>
      <c r="D146" s="34">
        <v>224</v>
      </c>
      <c r="E146" s="26">
        <f t="shared" si="0"/>
        <v>114425</v>
      </c>
      <c r="F146" s="26">
        <f>F193</f>
        <v>114425</v>
      </c>
      <c r="G146" s="26"/>
      <c r="I146" s="33"/>
      <c r="J146" s="33"/>
    </row>
    <row r="147" spans="1:10" x14ac:dyDescent="0.25">
      <c r="A147" s="77" t="s">
        <v>120</v>
      </c>
      <c r="B147" s="77"/>
      <c r="C147" s="77"/>
      <c r="D147" s="34">
        <v>225</v>
      </c>
      <c r="E147" s="26">
        <f t="shared" si="0"/>
        <v>210380</v>
      </c>
      <c r="F147" s="26">
        <f>F194+F221</f>
        <v>210380</v>
      </c>
      <c r="G147" s="26"/>
      <c r="I147" s="33"/>
      <c r="J147" s="33"/>
    </row>
    <row r="148" spans="1:10" ht="15.75" customHeight="1" x14ac:dyDescent="0.25">
      <c r="A148" s="77" t="s">
        <v>121</v>
      </c>
      <c r="B148" s="77"/>
      <c r="C148" s="77"/>
      <c r="D148" s="34">
        <v>226</v>
      </c>
      <c r="E148" s="26">
        <f t="shared" si="0"/>
        <v>258008</v>
      </c>
      <c r="F148" s="26">
        <f>F195+F222+F276</f>
        <v>258008</v>
      </c>
      <c r="G148" s="26"/>
      <c r="I148" s="33"/>
      <c r="J148" s="33"/>
    </row>
    <row r="149" spans="1:10" ht="32.25" hidden="1" customHeight="1" x14ac:dyDescent="0.25">
      <c r="A149" s="77" t="s">
        <v>122</v>
      </c>
      <c r="B149" s="77"/>
      <c r="C149" s="77"/>
      <c r="D149" s="34">
        <v>240</v>
      </c>
      <c r="E149" s="26">
        <f t="shared" si="0"/>
        <v>0</v>
      </c>
      <c r="F149" s="26"/>
      <c r="G149" s="26"/>
      <c r="J149" s="33"/>
    </row>
    <row r="150" spans="1:10" ht="12.75" hidden="1" customHeight="1" x14ac:dyDescent="0.25">
      <c r="A150" s="68" t="s">
        <v>26</v>
      </c>
      <c r="B150" s="69"/>
      <c r="C150" s="69"/>
      <c r="D150" s="34"/>
      <c r="E150" s="26">
        <f t="shared" si="0"/>
        <v>0</v>
      </c>
      <c r="F150" s="26"/>
      <c r="G150" s="26"/>
      <c r="J150" s="33"/>
    </row>
    <row r="151" spans="1:10" ht="48.75" hidden="1" customHeight="1" x14ac:dyDescent="0.25">
      <c r="A151" s="77" t="s">
        <v>123</v>
      </c>
      <c r="B151" s="77"/>
      <c r="C151" s="77"/>
      <c r="D151" s="34">
        <v>241</v>
      </c>
      <c r="E151" s="26">
        <f t="shared" si="0"/>
        <v>0</v>
      </c>
      <c r="F151" s="26"/>
      <c r="G151" s="26"/>
      <c r="J151" s="33"/>
    </row>
    <row r="152" spans="1:10" ht="19.5" hidden="1" customHeight="1" x14ac:dyDescent="0.25">
      <c r="A152" s="77" t="s">
        <v>124</v>
      </c>
      <c r="B152" s="77"/>
      <c r="C152" s="77"/>
      <c r="D152" s="34">
        <v>260</v>
      </c>
      <c r="E152" s="26">
        <f t="shared" si="0"/>
        <v>0</v>
      </c>
      <c r="F152" s="26"/>
      <c r="G152" s="26"/>
      <c r="J152" s="33"/>
    </row>
    <row r="153" spans="1:10" ht="19.5" hidden="1" customHeight="1" x14ac:dyDescent="0.25">
      <c r="A153" s="68" t="s">
        <v>26</v>
      </c>
      <c r="B153" s="69"/>
      <c r="C153" s="69"/>
      <c r="D153" s="34"/>
      <c r="E153" s="26">
        <f t="shared" si="0"/>
        <v>0</v>
      </c>
      <c r="F153" s="26"/>
      <c r="G153" s="26"/>
      <c r="J153" s="33"/>
    </row>
    <row r="154" spans="1:10" ht="34.5" hidden="1" customHeight="1" x14ac:dyDescent="0.25">
      <c r="A154" s="77" t="s">
        <v>125</v>
      </c>
      <c r="B154" s="77"/>
      <c r="C154" s="77"/>
      <c r="D154" s="34">
        <v>262</v>
      </c>
      <c r="E154" s="26">
        <f t="shared" si="0"/>
        <v>0</v>
      </c>
      <c r="F154" s="26"/>
      <c r="G154" s="26"/>
      <c r="J154" s="33"/>
    </row>
    <row r="155" spans="1:10" x14ac:dyDescent="0.25">
      <c r="A155" s="77" t="s">
        <v>126</v>
      </c>
      <c r="B155" s="77"/>
      <c r="C155" s="77"/>
      <c r="D155" s="34">
        <v>290</v>
      </c>
      <c r="E155" s="26">
        <f t="shared" si="0"/>
        <v>97477</v>
      </c>
      <c r="F155" s="26">
        <f>F229+F283+F626+F202</f>
        <v>97477</v>
      </c>
      <c r="G155" s="26"/>
      <c r="I155" s="33"/>
      <c r="J155" s="33"/>
    </row>
    <row r="156" spans="1:10" x14ac:dyDescent="0.25">
      <c r="A156" s="77" t="s">
        <v>127</v>
      </c>
      <c r="B156" s="77"/>
      <c r="C156" s="77"/>
      <c r="D156" s="34">
        <v>300</v>
      </c>
      <c r="E156" s="26">
        <f t="shared" si="0"/>
        <v>978549.57000000007</v>
      </c>
      <c r="F156" s="26">
        <f>F158+F159+F160+F161</f>
        <v>978549.57000000007</v>
      </c>
      <c r="G156" s="26"/>
    </row>
    <row r="157" spans="1:10" ht="15" customHeight="1" x14ac:dyDescent="0.25">
      <c r="A157" s="68" t="s">
        <v>26</v>
      </c>
      <c r="B157" s="69"/>
      <c r="C157" s="69"/>
      <c r="D157" s="34"/>
      <c r="E157" s="26">
        <f t="shared" si="0"/>
        <v>0</v>
      </c>
      <c r="F157" s="26"/>
      <c r="G157" s="26"/>
    </row>
    <row r="158" spans="1:10" x14ac:dyDescent="0.25">
      <c r="A158" s="77" t="s">
        <v>128</v>
      </c>
      <c r="B158" s="77"/>
      <c r="C158" s="77"/>
      <c r="D158" s="34">
        <v>310</v>
      </c>
      <c r="E158" s="26">
        <f t="shared" si="0"/>
        <v>336010</v>
      </c>
      <c r="F158" s="26">
        <f>F595+F441</f>
        <v>336010</v>
      </c>
      <c r="G158" s="26"/>
      <c r="I158" s="33"/>
      <c r="J158" s="33"/>
    </row>
    <row r="159" spans="1:10" ht="38.25" hidden="1" customHeight="1" x14ac:dyDescent="0.25">
      <c r="A159" s="84" t="s">
        <v>129</v>
      </c>
      <c r="B159" s="84"/>
      <c r="C159" s="84"/>
      <c r="D159" s="36">
        <v>320</v>
      </c>
      <c r="E159" s="26">
        <f t="shared" si="0"/>
        <v>0</v>
      </c>
      <c r="F159" s="29"/>
      <c r="G159" s="29"/>
      <c r="J159" s="33"/>
    </row>
    <row r="160" spans="1:10" ht="34.5" hidden="1" customHeight="1" x14ac:dyDescent="0.25">
      <c r="A160" s="84" t="s">
        <v>130</v>
      </c>
      <c r="B160" s="84"/>
      <c r="C160" s="84"/>
      <c r="D160" s="37">
        <v>330</v>
      </c>
      <c r="E160" s="26">
        <f t="shared" si="0"/>
        <v>0</v>
      </c>
      <c r="F160" s="29"/>
      <c r="G160" s="29"/>
      <c r="J160" s="33"/>
    </row>
    <row r="161" spans="1:10" x14ac:dyDescent="0.25">
      <c r="A161" s="77" t="s">
        <v>131</v>
      </c>
      <c r="B161" s="77"/>
      <c r="C161" s="77"/>
      <c r="D161" s="34">
        <v>340</v>
      </c>
      <c r="E161" s="26">
        <f t="shared" si="0"/>
        <v>642539.57000000007</v>
      </c>
      <c r="F161" s="29">
        <f>F208+F235+F289+F417+F293+F632</f>
        <v>642539.57000000007</v>
      </c>
      <c r="G161" s="26"/>
      <c r="I161" s="33"/>
      <c r="J161" s="33"/>
    </row>
    <row r="162" spans="1:10" ht="33.75" hidden="1" customHeight="1" x14ac:dyDescent="0.25">
      <c r="A162" s="77" t="s">
        <v>132</v>
      </c>
      <c r="B162" s="77"/>
      <c r="C162" s="77"/>
      <c r="D162" s="34">
        <v>500</v>
      </c>
      <c r="E162" s="26"/>
      <c r="F162" s="26"/>
      <c r="G162" s="26"/>
    </row>
    <row r="163" spans="1:10" ht="20.25" hidden="1" customHeight="1" x14ac:dyDescent="0.25">
      <c r="A163" s="68" t="s">
        <v>26</v>
      </c>
      <c r="B163" s="69"/>
      <c r="C163" s="69"/>
      <c r="D163" s="34"/>
      <c r="E163" s="26"/>
      <c r="F163" s="26"/>
      <c r="G163" s="26"/>
    </row>
    <row r="164" spans="1:10" ht="30.75" hidden="1" customHeight="1" x14ac:dyDescent="0.25">
      <c r="A164" s="70" t="s">
        <v>133</v>
      </c>
      <c r="B164" s="71"/>
      <c r="C164" s="72"/>
      <c r="D164" s="34">
        <v>520</v>
      </c>
      <c r="E164" s="26"/>
      <c r="F164" s="26"/>
      <c r="G164" s="26"/>
    </row>
    <row r="165" spans="1:10" ht="30.75" hidden="1" customHeight="1" x14ac:dyDescent="0.25">
      <c r="A165" s="70" t="s">
        <v>134</v>
      </c>
      <c r="B165" s="71"/>
      <c r="C165" s="72"/>
      <c r="D165" s="34">
        <v>530</v>
      </c>
      <c r="E165" s="26"/>
      <c r="F165" s="26"/>
      <c r="G165" s="26"/>
    </row>
    <row r="166" spans="1:10" s="32" customFormat="1" ht="15.75" hidden="1" customHeight="1" x14ac:dyDescent="0.25">
      <c r="A166" s="110" t="s">
        <v>135</v>
      </c>
      <c r="B166" s="110"/>
      <c r="C166" s="110"/>
      <c r="D166" s="38"/>
      <c r="E166" s="27"/>
      <c r="F166" s="27"/>
      <c r="G166" s="27"/>
    </row>
    <row r="167" spans="1:10" s="32" customFormat="1" ht="28.5" hidden="1" customHeight="1" x14ac:dyDescent="0.25">
      <c r="A167" s="79" t="s">
        <v>136</v>
      </c>
      <c r="B167" s="79"/>
      <c r="C167" s="79"/>
      <c r="D167" s="30" t="s">
        <v>97</v>
      </c>
      <c r="E167" s="27"/>
      <c r="F167" s="27"/>
      <c r="G167" s="27"/>
    </row>
    <row r="168" spans="1:10" ht="18.75" hidden="1" customHeight="1" x14ac:dyDescent="0.25">
      <c r="A168" s="73" t="s">
        <v>99</v>
      </c>
      <c r="B168" s="74"/>
      <c r="C168" s="96"/>
      <c r="D168" s="25" t="s">
        <v>97</v>
      </c>
      <c r="E168" s="26"/>
      <c r="F168" s="26"/>
      <c r="G168" s="26"/>
    </row>
    <row r="169" spans="1:10" ht="30" hidden="1" customHeight="1" x14ac:dyDescent="0.25">
      <c r="A169" s="73" t="s">
        <v>137</v>
      </c>
      <c r="B169" s="74"/>
      <c r="C169" s="96"/>
      <c r="D169" s="25" t="s">
        <v>97</v>
      </c>
      <c r="E169" s="26"/>
      <c r="F169" s="26"/>
      <c r="G169" s="26"/>
    </row>
    <row r="170" spans="1:10" ht="30" hidden="1" customHeight="1" x14ac:dyDescent="0.25">
      <c r="A170" s="73" t="s">
        <v>138</v>
      </c>
      <c r="B170" s="74"/>
      <c r="C170" s="96"/>
      <c r="D170" s="25" t="s">
        <v>97</v>
      </c>
      <c r="E170" s="26"/>
      <c r="F170" s="26"/>
      <c r="G170" s="26"/>
    </row>
    <row r="171" spans="1:10" ht="18.75" hidden="1" customHeight="1" x14ac:dyDescent="0.25">
      <c r="A171" s="73" t="s">
        <v>139</v>
      </c>
      <c r="B171" s="74"/>
      <c r="C171" s="96"/>
      <c r="D171" s="25" t="s">
        <v>97</v>
      </c>
      <c r="E171" s="26"/>
      <c r="F171" s="26"/>
      <c r="G171" s="26"/>
    </row>
    <row r="172" spans="1:10" ht="21" customHeight="1" x14ac:dyDescent="0.25">
      <c r="A172" s="4"/>
      <c r="B172" s="4"/>
      <c r="C172" s="4"/>
      <c r="D172" s="23"/>
      <c r="E172" s="39"/>
      <c r="F172" s="39"/>
      <c r="G172" s="39"/>
    </row>
    <row r="173" spans="1:10" ht="18" customHeight="1" x14ac:dyDescent="0.25">
      <c r="A173" s="106" t="s">
        <v>140</v>
      </c>
      <c r="B173" s="106"/>
      <c r="C173" s="106"/>
      <c r="D173" s="106"/>
      <c r="E173" s="106"/>
      <c r="F173" s="106"/>
      <c r="G173" s="106"/>
    </row>
    <row r="174" spans="1:10" ht="15.75" customHeight="1" x14ac:dyDescent="0.25">
      <c r="A174" s="107" t="s">
        <v>23</v>
      </c>
      <c r="B174" s="107"/>
      <c r="C174" s="107"/>
      <c r="D174" s="108" t="s">
        <v>141</v>
      </c>
      <c r="E174" s="109" t="s">
        <v>92</v>
      </c>
      <c r="F174" s="109" t="s">
        <v>93</v>
      </c>
      <c r="G174" s="109"/>
    </row>
    <row r="175" spans="1:10" ht="81" customHeight="1" x14ac:dyDescent="0.25">
      <c r="A175" s="107"/>
      <c r="B175" s="107"/>
      <c r="C175" s="107"/>
      <c r="D175" s="108"/>
      <c r="E175" s="109"/>
      <c r="F175" s="58" t="s">
        <v>94</v>
      </c>
      <c r="G175" s="58" t="s">
        <v>95</v>
      </c>
    </row>
    <row r="176" spans="1:10" ht="18.75" customHeight="1" x14ac:dyDescent="0.25">
      <c r="A176" s="85" t="s">
        <v>142</v>
      </c>
      <c r="B176" s="86"/>
      <c r="C176" s="86"/>
      <c r="D176" s="86"/>
      <c r="E176" s="86"/>
      <c r="F176" s="86"/>
      <c r="G176" s="87"/>
    </row>
    <row r="177" spans="1:8" ht="30" customHeight="1" x14ac:dyDescent="0.25">
      <c r="A177" s="77" t="s">
        <v>143</v>
      </c>
      <c r="B177" s="77"/>
      <c r="C177" s="77"/>
      <c r="D177" s="25" t="s">
        <v>97</v>
      </c>
      <c r="E177" s="26"/>
      <c r="F177" s="26"/>
      <c r="G177" s="26"/>
    </row>
    <row r="178" spans="1:8" ht="30" customHeight="1" x14ac:dyDescent="0.25">
      <c r="A178" s="79" t="s">
        <v>144</v>
      </c>
      <c r="B178" s="79"/>
      <c r="C178" s="79"/>
      <c r="D178" s="25"/>
      <c r="E178" s="27">
        <f>F178</f>
        <v>18521637</v>
      </c>
      <c r="F178" s="27">
        <f>F120</f>
        <v>18521637</v>
      </c>
      <c r="G178" s="26"/>
      <c r="H178" s="2" t="b">
        <f>F178+F177=F180</f>
        <v>1</v>
      </c>
    </row>
    <row r="179" spans="1:8" ht="28.9" customHeight="1" x14ac:dyDescent="0.25">
      <c r="A179" s="77" t="s">
        <v>145</v>
      </c>
      <c r="B179" s="77"/>
      <c r="C179" s="77"/>
      <c r="D179" s="25" t="s">
        <v>97</v>
      </c>
      <c r="E179" s="26"/>
      <c r="F179" s="26"/>
      <c r="G179" s="26"/>
    </row>
    <row r="180" spans="1:8" s="32" customFormat="1" ht="30.75" customHeight="1" x14ac:dyDescent="0.25">
      <c r="A180" s="79" t="s">
        <v>146</v>
      </c>
      <c r="B180" s="79"/>
      <c r="C180" s="79"/>
      <c r="D180" s="30">
        <v>900</v>
      </c>
      <c r="E180" s="27">
        <f>F180</f>
        <v>18521637</v>
      </c>
      <c r="F180" s="27">
        <f>F182+F209+F236+F263+F290</f>
        <v>18521637</v>
      </c>
      <c r="G180" s="27"/>
      <c r="H180" s="32" t="b">
        <f>F180=F178+F177</f>
        <v>1</v>
      </c>
    </row>
    <row r="181" spans="1:8" ht="14.25" customHeight="1" x14ac:dyDescent="0.25">
      <c r="A181" s="77" t="s">
        <v>99</v>
      </c>
      <c r="B181" s="77"/>
      <c r="C181" s="77"/>
      <c r="D181" s="25"/>
      <c r="E181" s="26"/>
      <c r="F181" s="26"/>
      <c r="G181" s="26"/>
    </row>
    <row r="182" spans="1:8" ht="109.5" customHeight="1" x14ac:dyDescent="0.25">
      <c r="A182" s="103" t="s">
        <v>147</v>
      </c>
      <c r="B182" s="104"/>
      <c r="C182" s="105"/>
      <c r="D182" s="40" t="s">
        <v>186</v>
      </c>
      <c r="E182" s="27">
        <f>F182</f>
        <v>6212255</v>
      </c>
      <c r="F182" s="27">
        <f>F183+F188+F196+F199+F202+F203</f>
        <v>6212255</v>
      </c>
      <c r="G182" s="26"/>
    </row>
    <row r="183" spans="1:8" ht="30" customHeight="1" x14ac:dyDescent="0.25">
      <c r="A183" s="80" t="s">
        <v>111</v>
      </c>
      <c r="B183" s="80"/>
      <c r="C183" s="80"/>
      <c r="D183" s="34">
        <v>210</v>
      </c>
      <c r="E183" s="26">
        <f>F183</f>
        <v>2704945</v>
      </c>
      <c r="F183" s="26">
        <f>F185+F186+F187</f>
        <v>2704945</v>
      </c>
      <c r="G183" s="26"/>
    </row>
    <row r="184" spans="1:8" ht="16.5" customHeight="1" x14ac:dyDescent="0.25">
      <c r="A184" s="68" t="s">
        <v>26</v>
      </c>
      <c r="B184" s="69"/>
      <c r="C184" s="69"/>
      <c r="D184" s="35"/>
      <c r="E184" s="26">
        <f t="shared" ref="E184:E208" si="1">F184</f>
        <v>0</v>
      </c>
      <c r="F184" s="26"/>
      <c r="G184" s="26"/>
    </row>
    <row r="185" spans="1:8" x14ac:dyDescent="0.25">
      <c r="A185" s="77" t="s">
        <v>112</v>
      </c>
      <c r="B185" s="77"/>
      <c r="C185" s="77"/>
      <c r="D185" s="34">
        <v>211</v>
      </c>
      <c r="E185" s="26">
        <f t="shared" si="1"/>
        <v>2077531</v>
      </c>
      <c r="F185" s="26">
        <v>2077531</v>
      </c>
      <c r="G185" s="26"/>
    </row>
    <row r="186" spans="1:8" hidden="1" x14ac:dyDescent="0.25">
      <c r="A186" s="78" t="s">
        <v>113</v>
      </c>
      <c r="B186" s="78"/>
      <c r="C186" s="78"/>
      <c r="D186" s="34">
        <v>212</v>
      </c>
      <c r="E186" s="26">
        <f t="shared" si="1"/>
        <v>0</v>
      </c>
      <c r="F186" s="26"/>
      <c r="G186" s="26"/>
    </row>
    <row r="187" spans="1:8" x14ac:dyDescent="0.25">
      <c r="A187" s="77" t="s">
        <v>114</v>
      </c>
      <c r="B187" s="77"/>
      <c r="C187" s="77"/>
      <c r="D187" s="34">
        <v>213</v>
      </c>
      <c r="E187" s="26">
        <f t="shared" si="1"/>
        <v>627414</v>
      </c>
      <c r="F187" s="26">
        <v>627414</v>
      </c>
      <c r="G187" s="26"/>
    </row>
    <row r="188" spans="1:8" ht="16.5" customHeight="1" x14ac:dyDescent="0.25">
      <c r="A188" s="77" t="s">
        <v>115</v>
      </c>
      <c r="B188" s="77"/>
      <c r="C188" s="77"/>
      <c r="D188" s="34">
        <v>220</v>
      </c>
      <c r="E188" s="26">
        <f t="shared" si="1"/>
        <v>3498206</v>
      </c>
      <c r="F188" s="26">
        <f>F190+F191+F192+F193+F194+F195+F196+F198</f>
        <v>3498206</v>
      </c>
      <c r="G188" s="26"/>
    </row>
    <row r="189" spans="1:8" ht="16.5" customHeight="1" x14ac:dyDescent="0.25">
      <c r="A189" s="68" t="s">
        <v>26</v>
      </c>
      <c r="B189" s="69"/>
      <c r="C189" s="69"/>
      <c r="D189" s="34"/>
      <c r="E189" s="26">
        <f t="shared" si="1"/>
        <v>0</v>
      </c>
      <c r="F189" s="26"/>
      <c r="G189" s="26"/>
    </row>
    <row r="190" spans="1:8" ht="13.5" hidden="1" customHeight="1" x14ac:dyDescent="0.25">
      <c r="A190" s="77" t="s">
        <v>116</v>
      </c>
      <c r="B190" s="77"/>
      <c r="C190" s="77"/>
      <c r="D190" s="34">
        <v>221</v>
      </c>
      <c r="E190" s="26">
        <f t="shared" si="1"/>
        <v>0</v>
      </c>
      <c r="F190" s="26"/>
      <c r="G190" s="26"/>
    </row>
    <row r="191" spans="1:8" ht="15.75" hidden="1" customHeight="1" x14ac:dyDescent="0.25">
      <c r="A191" s="77" t="s">
        <v>117</v>
      </c>
      <c r="B191" s="77"/>
      <c r="C191" s="77"/>
      <c r="D191" s="34">
        <v>222</v>
      </c>
      <c r="E191" s="26">
        <f t="shared" si="1"/>
        <v>0</v>
      </c>
      <c r="F191" s="26"/>
      <c r="G191" s="26"/>
    </row>
    <row r="192" spans="1:8" ht="14.25" customHeight="1" x14ac:dyDescent="0.25">
      <c r="A192" s="77" t="s">
        <v>118</v>
      </c>
      <c r="B192" s="77"/>
      <c r="C192" s="77"/>
      <c r="D192" s="34">
        <v>223</v>
      </c>
      <c r="E192" s="26">
        <f t="shared" si="1"/>
        <v>3074284</v>
      </c>
      <c r="F192" s="26">
        <f>3074684-400</f>
        <v>3074284</v>
      </c>
      <c r="G192" s="26"/>
    </row>
    <row r="193" spans="1:7" x14ac:dyDescent="0.25">
      <c r="A193" s="77" t="s">
        <v>119</v>
      </c>
      <c r="B193" s="77"/>
      <c r="C193" s="77"/>
      <c r="D193" s="34">
        <v>224</v>
      </c>
      <c r="E193" s="26">
        <f t="shared" si="1"/>
        <v>114425</v>
      </c>
      <c r="F193" s="26">
        <v>114425</v>
      </c>
      <c r="G193" s="26"/>
    </row>
    <row r="194" spans="1:7" x14ac:dyDescent="0.25">
      <c r="A194" s="77" t="s">
        <v>120</v>
      </c>
      <c r="B194" s="77"/>
      <c r="C194" s="77"/>
      <c r="D194" s="34">
        <v>225</v>
      </c>
      <c r="E194" s="26">
        <f t="shared" si="1"/>
        <v>195380</v>
      </c>
      <c r="F194" s="26">
        <v>195380</v>
      </c>
      <c r="G194" s="26"/>
    </row>
    <row r="195" spans="1:7" ht="15.75" customHeight="1" x14ac:dyDescent="0.25">
      <c r="A195" s="77" t="s">
        <v>121</v>
      </c>
      <c r="B195" s="77"/>
      <c r="C195" s="77"/>
      <c r="D195" s="34">
        <v>226</v>
      </c>
      <c r="E195" s="26">
        <f t="shared" si="1"/>
        <v>114117</v>
      </c>
      <c r="F195" s="26">
        <v>114117</v>
      </c>
      <c r="G195" s="26"/>
    </row>
    <row r="196" spans="1:7" ht="32.25" hidden="1" customHeight="1" x14ac:dyDescent="0.25">
      <c r="A196" s="77" t="s">
        <v>122</v>
      </c>
      <c r="B196" s="77"/>
      <c r="C196" s="77"/>
      <c r="D196" s="34">
        <v>240</v>
      </c>
      <c r="E196" s="26">
        <f t="shared" si="1"/>
        <v>0</v>
      </c>
      <c r="F196" s="26"/>
      <c r="G196" s="26"/>
    </row>
    <row r="197" spans="1:7" ht="12.75" hidden="1" customHeight="1" x14ac:dyDescent="0.25">
      <c r="A197" s="68" t="s">
        <v>26</v>
      </c>
      <c r="B197" s="69"/>
      <c r="C197" s="69"/>
      <c r="D197" s="34"/>
      <c r="E197" s="26">
        <f t="shared" si="1"/>
        <v>0</v>
      </c>
      <c r="F197" s="26"/>
      <c r="G197" s="26"/>
    </row>
    <row r="198" spans="1:7" ht="48.75" hidden="1" customHeight="1" x14ac:dyDescent="0.25">
      <c r="A198" s="77" t="s">
        <v>123</v>
      </c>
      <c r="B198" s="77"/>
      <c r="C198" s="77"/>
      <c r="D198" s="34">
        <v>241</v>
      </c>
      <c r="E198" s="26">
        <f t="shared" si="1"/>
        <v>0</v>
      </c>
      <c r="F198" s="26"/>
      <c r="G198" s="26"/>
    </row>
    <row r="199" spans="1:7" ht="19.5" hidden="1" customHeight="1" x14ac:dyDescent="0.25">
      <c r="A199" s="77" t="s">
        <v>124</v>
      </c>
      <c r="B199" s="77"/>
      <c r="C199" s="77"/>
      <c r="D199" s="34">
        <v>260</v>
      </c>
      <c r="E199" s="26">
        <f t="shared" si="1"/>
        <v>0</v>
      </c>
      <c r="F199" s="26"/>
      <c r="G199" s="26"/>
    </row>
    <row r="200" spans="1:7" ht="19.5" hidden="1" customHeight="1" x14ac:dyDescent="0.25">
      <c r="A200" s="68" t="s">
        <v>26</v>
      </c>
      <c r="B200" s="69"/>
      <c r="C200" s="69"/>
      <c r="D200" s="34"/>
      <c r="E200" s="26">
        <f t="shared" si="1"/>
        <v>0</v>
      </c>
      <c r="F200" s="26"/>
      <c r="G200" s="26"/>
    </row>
    <row r="201" spans="1:7" ht="34.5" hidden="1" customHeight="1" x14ac:dyDescent="0.25">
      <c r="A201" s="77" t="s">
        <v>125</v>
      </c>
      <c r="B201" s="77"/>
      <c r="C201" s="77"/>
      <c r="D201" s="34">
        <v>262</v>
      </c>
      <c r="E201" s="26">
        <f t="shared" si="1"/>
        <v>0</v>
      </c>
      <c r="F201" s="26"/>
      <c r="G201" s="26"/>
    </row>
    <row r="202" spans="1:7" x14ac:dyDescent="0.25">
      <c r="A202" s="77" t="s">
        <v>126</v>
      </c>
      <c r="B202" s="77"/>
      <c r="C202" s="77"/>
      <c r="D202" s="34">
        <v>290</v>
      </c>
      <c r="E202" s="26">
        <f t="shared" si="1"/>
        <v>400</v>
      </c>
      <c r="F202" s="26">
        <v>400</v>
      </c>
      <c r="G202" s="26"/>
    </row>
    <row r="203" spans="1:7" x14ac:dyDescent="0.25">
      <c r="A203" s="77" t="s">
        <v>127</v>
      </c>
      <c r="B203" s="77"/>
      <c r="C203" s="77"/>
      <c r="D203" s="34">
        <v>300</v>
      </c>
      <c r="E203" s="26">
        <f t="shared" si="1"/>
        <v>8704</v>
      </c>
      <c r="F203" s="26">
        <f>F205+F206+F207+F208</f>
        <v>8704</v>
      </c>
      <c r="G203" s="26"/>
    </row>
    <row r="204" spans="1:7" x14ac:dyDescent="0.25">
      <c r="A204" s="68" t="s">
        <v>26</v>
      </c>
      <c r="B204" s="69"/>
      <c r="C204" s="69"/>
      <c r="D204" s="34"/>
      <c r="E204" s="26">
        <f t="shared" si="1"/>
        <v>0</v>
      </c>
      <c r="F204" s="26"/>
      <c r="G204" s="26"/>
    </row>
    <row r="205" spans="1:7" hidden="1" x14ac:dyDescent="0.25">
      <c r="A205" s="77" t="s">
        <v>128</v>
      </c>
      <c r="B205" s="77"/>
      <c r="C205" s="77"/>
      <c r="D205" s="34">
        <v>310</v>
      </c>
      <c r="E205" s="26">
        <f t="shared" si="1"/>
        <v>0</v>
      </c>
      <c r="F205" s="26"/>
      <c r="G205" s="26"/>
    </row>
    <row r="206" spans="1:7" ht="38.25" hidden="1" customHeight="1" x14ac:dyDescent="0.25">
      <c r="A206" s="84" t="s">
        <v>129</v>
      </c>
      <c r="B206" s="84"/>
      <c r="C206" s="84"/>
      <c r="D206" s="36">
        <v>320</v>
      </c>
      <c r="E206" s="26">
        <f t="shared" si="1"/>
        <v>0</v>
      </c>
      <c r="F206" s="29"/>
      <c r="G206" s="29"/>
    </row>
    <row r="207" spans="1:7" ht="34.5" hidden="1" customHeight="1" x14ac:dyDescent="0.25">
      <c r="A207" s="84" t="s">
        <v>130</v>
      </c>
      <c r="B207" s="84"/>
      <c r="C207" s="84"/>
      <c r="D207" s="37">
        <v>330</v>
      </c>
      <c r="E207" s="26">
        <f t="shared" si="1"/>
        <v>0</v>
      </c>
      <c r="F207" s="29"/>
      <c r="G207" s="29"/>
    </row>
    <row r="208" spans="1:7" x14ac:dyDescent="0.25">
      <c r="A208" s="77" t="s">
        <v>131</v>
      </c>
      <c r="B208" s="77"/>
      <c r="C208" s="77"/>
      <c r="D208" s="34">
        <v>340</v>
      </c>
      <c r="E208" s="26">
        <f t="shared" si="1"/>
        <v>8704</v>
      </c>
      <c r="F208" s="29">
        <v>8704</v>
      </c>
      <c r="G208" s="26"/>
    </row>
    <row r="209" spans="1:7" ht="361.5" customHeight="1" x14ac:dyDescent="0.25">
      <c r="A209" s="103" t="s">
        <v>203</v>
      </c>
      <c r="B209" s="104"/>
      <c r="C209" s="105"/>
      <c r="D209" s="40" t="s">
        <v>187</v>
      </c>
      <c r="E209" s="27">
        <f>F209</f>
        <v>9286359</v>
      </c>
      <c r="F209" s="27">
        <f>F210+F215+F223+F226+F229+F230</f>
        <v>9286359</v>
      </c>
      <c r="G209" s="41"/>
    </row>
    <row r="210" spans="1:7" ht="28.5" customHeight="1" x14ac:dyDescent="0.25">
      <c r="A210" s="80" t="s">
        <v>111</v>
      </c>
      <c r="B210" s="80"/>
      <c r="C210" s="80"/>
      <c r="D210" s="34">
        <v>210</v>
      </c>
      <c r="E210" s="26">
        <f>F210</f>
        <v>9049619</v>
      </c>
      <c r="F210" s="26">
        <f>F212+F213+F214</f>
        <v>9049619</v>
      </c>
      <c r="G210" s="41"/>
    </row>
    <row r="211" spans="1:7" x14ac:dyDescent="0.25">
      <c r="A211" s="68" t="s">
        <v>26</v>
      </c>
      <c r="B211" s="69"/>
      <c r="C211" s="69"/>
      <c r="D211" s="35"/>
      <c r="E211" s="26">
        <f t="shared" ref="E211:E235" si="2">F211</f>
        <v>0</v>
      </c>
      <c r="F211" s="26"/>
      <c r="G211" s="41"/>
    </row>
    <row r="212" spans="1:7" x14ac:dyDescent="0.25">
      <c r="A212" s="77" t="s">
        <v>112</v>
      </c>
      <c r="B212" s="77"/>
      <c r="C212" s="77"/>
      <c r="D212" s="34">
        <v>211</v>
      </c>
      <c r="E212" s="26">
        <f t="shared" si="2"/>
        <v>6945560</v>
      </c>
      <c r="F212" s="26">
        <v>6945560</v>
      </c>
      <c r="G212" s="41"/>
    </row>
    <row r="213" spans="1:7" x14ac:dyDescent="0.25">
      <c r="A213" s="78" t="s">
        <v>113</v>
      </c>
      <c r="B213" s="78"/>
      <c r="C213" s="78"/>
      <c r="D213" s="34">
        <v>212</v>
      </c>
      <c r="E213" s="26">
        <f t="shared" si="2"/>
        <v>6500</v>
      </c>
      <c r="F213" s="26">
        <v>6500</v>
      </c>
      <c r="G213" s="41"/>
    </row>
    <row r="214" spans="1:7" x14ac:dyDescent="0.25">
      <c r="A214" s="77" t="s">
        <v>114</v>
      </c>
      <c r="B214" s="77"/>
      <c r="C214" s="77"/>
      <c r="D214" s="34">
        <v>213</v>
      </c>
      <c r="E214" s="26">
        <f t="shared" si="2"/>
        <v>2097559</v>
      </c>
      <c r="F214" s="26">
        <v>2097559</v>
      </c>
      <c r="G214" s="41"/>
    </row>
    <row r="215" spans="1:7" x14ac:dyDescent="0.25">
      <c r="A215" s="77" t="s">
        <v>115</v>
      </c>
      <c r="B215" s="77"/>
      <c r="C215" s="77"/>
      <c r="D215" s="34">
        <v>220</v>
      </c>
      <c r="E215" s="26">
        <f t="shared" si="2"/>
        <v>210291</v>
      </c>
      <c r="F215" s="26">
        <f>F217+F218+F219+F220+F221+F222+F223+F225</f>
        <v>210291</v>
      </c>
      <c r="G215" s="41"/>
    </row>
    <row r="216" spans="1:7" x14ac:dyDescent="0.25">
      <c r="A216" s="68" t="s">
        <v>26</v>
      </c>
      <c r="B216" s="69"/>
      <c r="C216" s="69"/>
      <c r="D216" s="34"/>
      <c r="E216" s="26">
        <f t="shared" si="2"/>
        <v>0</v>
      </c>
      <c r="F216" s="26"/>
      <c r="G216" s="41"/>
    </row>
    <row r="217" spans="1:7" x14ac:dyDescent="0.25">
      <c r="A217" s="77" t="s">
        <v>116</v>
      </c>
      <c r="B217" s="77"/>
      <c r="C217" s="77"/>
      <c r="D217" s="34">
        <v>221</v>
      </c>
      <c r="E217" s="26">
        <f t="shared" si="2"/>
        <v>40000</v>
      </c>
      <c r="F217" s="26">
        <v>40000</v>
      </c>
      <c r="G217" s="41"/>
    </row>
    <row r="218" spans="1:7" x14ac:dyDescent="0.25">
      <c r="A218" s="77" t="s">
        <v>117</v>
      </c>
      <c r="B218" s="77"/>
      <c r="C218" s="77"/>
      <c r="D218" s="34">
        <v>222</v>
      </c>
      <c r="E218" s="26">
        <f t="shared" si="2"/>
        <v>28000</v>
      </c>
      <c r="F218" s="26">
        <v>28000</v>
      </c>
      <c r="G218" s="41"/>
    </row>
    <row r="219" spans="1:7" hidden="1" x14ac:dyDescent="0.25">
      <c r="A219" s="77" t="s">
        <v>118</v>
      </c>
      <c r="B219" s="77"/>
      <c r="C219" s="77"/>
      <c r="D219" s="34">
        <v>223</v>
      </c>
      <c r="E219" s="26">
        <f t="shared" si="2"/>
        <v>0</v>
      </c>
      <c r="F219" s="26"/>
      <c r="G219" s="41"/>
    </row>
    <row r="220" spans="1:7" hidden="1" x14ac:dyDescent="0.25">
      <c r="A220" s="77" t="s">
        <v>119</v>
      </c>
      <c r="B220" s="77"/>
      <c r="C220" s="77"/>
      <c r="D220" s="34">
        <v>224</v>
      </c>
      <c r="E220" s="26">
        <f t="shared" si="2"/>
        <v>0</v>
      </c>
      <c r="F220" s="26"/>
      <c r="G220" s="41"/>
    </row>
    <row r="221" spans="1:7" x14ac:dyDescent="0.25">
      <c r="A221" s="77" t="s">
        <v>120</v>
      </c>
      <c r="B221" s="77"/>
      <c r="C221" s="77"/>
      <c r="D221" s="34">
        <v>225</v>
      </c>
      <c r="E221" s="26">
        <f t="shared" si="2"/>
        <v>15000</v>
      </c>
      <c r="F221" s="26">
        <v>15000</v>
      </c>
      <c r="G221" s="41"/>
    </row>
    <row r="222" spans="1:7" x14ac:dyDescent="0.25">
      <c r="A222" s="77" t="s">
        <v>121</v>
      </c>
      <c r="B222" s="77"/>
      <c r="C222" s="77"/>
      <c r="D222" s="34">
        <v>226</v>
      </c>
      <c r="E222" s="26">
        <f t="shared" si="2"/>
        <v>127291</v>
      </c>
      <c r="F222" s="26">
        <v>127291</v>
      </c>
      <c r="G222" s="41"/>
    </row>
    <row r="223" spans="1:7" ht="28.5" hidden="1" customHeight="1" x14ac:dyDescent="0.25">
      <c r="A223" s="77" t="s">
        <v>122</v>
      </c>
      <c r="B223" s="77"/>
      <c r="C223" s="77"/>
      <c r="D223" s="34">
        <v>240</v>
      </c>
      <c r="E223" s="26">
        <f t="shared" si="2"/>
        <v>0</v>
      </c>
      <c r="F223" s="26"/>
      <c r="G223" s="41"/>
    </row>
    <row r="224" spans="1:7" ht="28.5" hidden="1" customHeight="1" x14ac:dyDescent="0.25">
      <c r="A224" s="68" t="s">
        <v>26</v>
      </c>
      <c r="B224" s="69"/>
      <c r="C224" s="69"/>
      <c r="D224" s="34"/>
      <c r="E224" s="26">
        <f t="shared" si="2"/>
        <v>0</v>
      </c>
      <c r="F224" s="26"/>
      <c r="G224" s="41"/>
    </row>
    <row r="225" spans="1:7" ht="28.5" hidden="1" customHeight="1" x14ac:dyDescent="0.25">
      <c r="A225" s="77" t="s">
        <v>123</v>
      </c>
      <c r="B225" s="77"/>
      <c r="C225" s="77"/>
      <c r="D225" s="34">
        <v>241</v>
      </c>
      <c r="E225" s="26">
        <f t="shared" si="2"/>
        <v>0</v>
      </c>
      <c r="F225" s="26"/>
      <c r="G225" s="41"/>
    </row>
    <row r="226" spans="1:7" ht="28.5" hidden="1" customHeight="1" x14ac:dyDescent="0.25">
      <c r="A226" s="77" t="s">
        <v>124</v>
      </c>
      <c r="B226" s="77"/>
      <c r="C226" s="77"/>
      <c r="D226" s="34">
        <v>260</v>
      </c>
      <c r="E226" s="26">
        <f t="shared" si="2"/>
        <v>0</v>
      </c>
      <c r="F226" s="26"/>
      <c r="G226" s="41"/>
    </row>
    <row r="227" spans="1:7" ht="28.5" hidden="1" customHeight="1" x14ac:dyDescent="0.25">
      <c r="A227" s="68" t="s">
        <v>26</v>
      </c>
      <c r="B227" s="69"/>
      <c r="C227" s="69"/>
      <c r="D227" s="34"/>
      <c r="E227" s="26">
        <f t="shared" si="2"/>
        <v>0</v>
      </c>
      <c r="F227" s="26"/>
      <c r="G227" s="41"/>
    </row>
    <row r="228" spans="1:7" ht="28.5" hidden="1" customHeight="1" x14ac:dyDescent="0.25">
      <c r="A228" s="77" t="s">
        <v>125</v>
      </c>
      <c r="B228" s="77"/>
      <c r="C228" s="77"/>
      <c r="D228" s="34">
        <v>262</v>
      </c>
      <c r="E228" s="26">
        <f t="shared" si="2"/>
        <v>0</v>
      </c>
      <c r="F228" s="26"/>
      <c r="G228" s="41"/>
    </row>
    <row r="229" spans="1:7" x14ac:dyDescent="0.25">
      <c r="A229" s="77" t="s">
        <v>126</v>
      </c>
      <c r="B229" s="77"/>
      <c r="C229" s="77"/>
      <c r="D229" s="34">
        <v>290</v>
      </c>
      <c r="E229" s="26">
        <f t="shared" si="2"/>
        <v>3500</v>
      </c>
      <c r="F229" s="26">
        <v>3500</v>
      </c>
      <c r="G229" s="41"/>
    </row>
    <row r="230" spans="1:7" x14ac:dyDescent="0.25">
      <c r="A230" s="77" t="s">
        <v>127</v>
      </c>
      <c r="B230" s="77"/>
      <c r="C230" s="77"/>
      <c r="D230" s="34">
        <v>300</v>
      </c>
      <c r="E230" s="26">
        <f t="shared" si="2"/>
        <v>22949</v>
      </c>
      <c r="F230" s="26">
        <f>F232+F233+F234+F235</f>
        <v>22949</v>
      </c>
      <c r="G230" s="41"/>
    </row>
    <row r="231" spans="1:7" x14ac:dyDescent="0.25">
      <c r="A231" s="68" t="s">
        <v>26</v>
      </c>
      <c r="B231" s="69"/>
      <c r="C231" s="69"/>
      <c r="D231" s="34"/>
      <c r="E231" s="26">
        <f t="shared" si="2"/>
        <v>0</v>
      </c>
      <c r="F231" s="26"/>
      <c r="G231" s="41"/>
    </row>
    <row r="232" spans="1:7" hidden="1" x14ac:dyDescent="0.25">
      <c r="A232" s="77" t="s">
        <v>128</v>
      </c>
      <c r="B232" s="77"/>
      <c r="C232" s="77"/>
      <c r="D232" s="34">
        <v>310</v>
      </c>
      <c r="E232" s="26">
        <f t="shared" si="2"/>
        <v>0</v>
      </c>
      <c r="F232" s="26">
        <f>62000-62000</f>
        <v>0</v>
      </c>
      <c r="G232" s="41"/>
    </row>
    <row r="233" spans="1:7" ht="28.5" hidden="1" customHeight="1" x14ac:dyDescent="0.25">
      <c r="A233" s="84" t="s">
        <v>129</v>
      </c>
      <c r="B233" s="84"/>
      <c r="C233" s="84"/>
      <c r="D233" s="36">
        <v>320</v>
      </c>
      <c r="E233" s="26">
        <f t="shared" si="2"/>
        <v>0</v>
      </c>
      <c r="F233" s="29"/>
      <c r="G233" s="41"/>
    </row>
    <row r="234" spans="1:7" ht="28.5" hidden="1" customHeight="1" x14ac:dyDescent="0.25">
      <c r="A234" s="84" t="s">
        <v>130</v>
      </c>
      <c r="B234" s="84"/>
      <c r="C234" s="84"/>
      <c r="D234" s="37">
        <v>330</v>
      </c>
      <c r="E234" s="26">
        <f t="shared" si="2"/>
        <v>0</v>
      </c>
      <c r="F234" s="29"/>
      <c r="G234" s="41"/>
    </row>
    <row r="235" spans="1:7" x14ac:dyDescent="0.25">
      <c r="A235" s="77" t="s">
        <v>131</v>
      </c>
      <c r="B235" s="77"/>
      <c r="C235" s="77"/>
      <c r="D235" s="34">
        <v>340</v>
      </c>
      <c r="E235" s="26">
        <f t="shared" si="2"/>
        <v>22949</v>
      </c>
      <c r="F235" s="29">
        <v>22949</v>
      </c>
      <c r="G235" s="41"/>
    </row>
    <row r="236" spans="1:7" ht="150.75" hidden="1" customHeight="1" x14ac:dyDescent="0.25">
      <c r="A236" s="103" t="s">
        <v>148</v>
      </c>
      <c r="B236" s="104"/>
      <c r="C236" s="105"/>
      <c r="D236" s="40" t="s">
        <v>149</v>
      </c>
      <c r="E236" s="27">
        <f>F236</f>
        <v>0</v>
      </c>
      <c r="F236" s="27">
        <f>F237+F242+F250+F253+F256+F257</f>
        <v>0</v>
      </c>
      <c r="G236" s="41"/>
    </row>
    <row r="237" spans="1:7" ht="28.5" hidden="1" customHeight="1" x14ac:dyDescent="0.25">
      <c r="A237" s="80" t="s">
        <v>111</v>
      </c>
      <c r="B237" s="80"/>
      <c r="C237" s="80"/>
      <c r="D237" s="34">
        <v>210</v>
      </c>
      <c r="E237" s="26">
        <f>F237</f>
        <v>0</v>
      </c>
      <c r="F237" s="26">
        <f>F239+F240+F241</f>
        <v>0</v>
      </c>
      <c r="G237" s="41"/>
    </row>
    <row r="238" spans="1:7" hidden="1" x14ac:dyDescent="0.25">
      <c r="A238" s="68" t="s">
        <v>26</v>
      </c>
      <c r="B238" s="69"/>
      <c r="C238" s="69"/>
      <c r="D238" s="35"/>
      <c r="E238" s="26">
        <f t="shared" ref="E238:E262" si="3">F238</f>
        <v>0</v>
      </c>
      <c r="F238" s="26"/>
      <c r="G238" s="41"/>
    </row>
    <row r="239" spans="1:7" hidden="1" x14ac:dyDescent="0.25">
      <c r="A239" s="77" t="s">
        <v>112</v>
      </c>
      <c r="B239" s="77"/>
      <c r="C239" s="77"/>
      <c r="D239" s="34">
        <v>211</v>
      </c>
      <c r="E239" s="26">
        <f t="shared" si="3"/>
        <v>0</v>
      </c>
      <c r="F239" s="26"/>
      <c r="G239" s="41"/>
    </row>
    <row r="240" spans="1:7" hidden="1" x14ac:dyDescent="0.25">
      <c r="A240" s="78" t="s">
        <v>113</v>
      </c>
      <c r="B240" s="78"/>
      <c r="C240" s="78"/>
      <c r="D240" s="34">
        <v>212</v>
      </c>
      <c r="E240" s="26">
        <f t="shared" si="3"/>
        <v>0</v>
      </c>
      <c r="F240" s="26"/>
      <c r="G240" s="41"/>
    </row>
    <row r="241" spans="1:7" hidden="1" x14ac:dyDescent="0.25">
      <c r="A241" s="77" t="s">
        <v>114</v>
      </c>
      <c r="B241" s="77"/>
      <c r="C241" s="77"/>
      <c r="D241" s="34">
        <v>213</v>
      </c>
      <c r="E241" s="26">
        <f t="shared" si="3"/>
        <v>0</v>
      </c>
      <c r="F241" s="26"/>
      <c r="G241" s="41"/>
    </row>
    <row r="242" spans="1:7" hidden="1" x14ac:dyDescent="0.25">
      <c r="A242" s="77" t="s">
        <v>115</v>
      </c>
      <c r="B242" s="77"/>
      <c r="C242" s="77"/>
      <c r="D242" s="34">
        <v>220</v>
      </c>
      <c r="E242" s="26">
        <f t="shared" si="3"/>
        <v>0</v>
      </c>
      <c r="F242" s="26"/>
      <c r="G242" s="41"/>
    </row>
    <row r="243" spans="1:7" hidden="1" x14ac:dyDescent="0.25">
      <c r="A243" s="68" t="s">
        <v>26</v>
      </c>
      <c r="B243" s="69"/>
      <c r="C243" s="69"/>
      <c r="D243" s="34"/>
      <c r="E243" s="26">
        <f t="shared" si="3"/>
        <v>0</v>
      </c>
      <c r="F243" s="26"/>
      <c r="G243" s="41"/>
    </row>
    <row r="244" spans="1:7" ht="20.25" hidden="1" customHeight="1" x14ac:dyDescent="0.25">
      <c r="A244" s="77" t="s">
        <v>116</v>
      </c>
      <c r="B244" s="77"/>
      <c r="C244" s="77"/>
      <c r="D244" s="34">
        <v>221</v>
      </c>
      <c r="E244" s="26">
        <f t="shared" si="3"/>
        <v>0</v>
      </c>
      <c r="F244" s="26"/>
      <c r="G244" s="41"/>
    </row>
    <row r="245" spans="1:7" ht="20.25" hidden="1" customHeight="1" x14ac:dyDescent="0.25">
      <c r="A245" s="77" t="s">
        <v>117</v>
      </c>
      <c r="B245" s="77"/>
      <c r="C245" s="77"/>
      <c r="D245" s="34">
        <v>222</v>
      </c>
      <c r="E245" s="26">
        <f t="shared" si="3"/>
        <v>0</v>
      </c>
      <c r="F245" s="26"/>
      <c r="G245" s="41"/>
    </row>
    <row r="246" spans="1:7" ht="20.25" hidden="1" customHeight="1" x14ac:dyDescent="0.25">
      <c r="A246" s="77" t="s">
        <v>118</v>
      </c>
      <c r="B246" s="77"/>
      <c r="C246" s="77"/>
      <c r="D246" s="34">
        <v>223</v>
      </c>
      <c r="E246" s="26">
        <f t="shared" si="3"/>
        <v>0</v>
      </c>
      <c r="F246" s="26"/>
      <c r="G246" s="41"/>
    </row>
    <row r="247" spans="1:7" ht="20.25" hidden="1" customHeight="1" x14ac:dyDescent="0.25">
      <c r="A247" s="77" t="s">
        <v>119</v>
      </c>
      <c r="B247" s="77"/>
      <c r="C247" s="77"/>
      <c r="D247" s="34">
        <v>224</v>
      </c>
      <c r="E247" s="26">
        <f t="shared" si="3"/>
        <v>0</v>
      </c>
      <c r="F247" s="26"/>
      <c r="G247" s="41"/>
    </row>
    <row r="248" spans="1:7" ht="20.25" hidden="1" customHeight="1" x14ac:dyDescent="0.25">
      <c r="A248" s="77" t="s">
        <v>120</v>
      </c>
      <c r="B248" s="77"/>
      <c r="C248" s="77"/>
      <c r="D248" s="34">
        <v>225</v>
      </c>
      <c r="E248" s="26">
        <f t="shared" si="3"/>
        <v>0</v>
      </c>
      <c r="F248" s="26"/>
      <c r="G248" s="41"/>
    </row>
    <row r="249" spans="1:7" ht="20.25" hidden="1" customHeight="1" x14ac:dyDescent="0.25">
      <c r="A249" s="77" t="s">
        <v>121</v>
      </c>
      <c r="B249" s="77"/>
      <c r="C249" s="77"/>
      <c r="D249" s="34">
        <v>226</v>
      </c>
      <c r="E249" s="26">
        <f t="shared" si="3"/>
        <v>0</v>
      </c>
      <c r="F249" s="26"/>
      <c r="G249" s="41"/>
    </row>
    <row r="250" spans="1:7" ht="20.25" hidden="1" customHeight="1" x14ac:dyDescent="0.25">
      <c r="A250" s="77" t="s">
        <v>122</v>
      </c>
      <c r="B250" s="77"/>
      <c r="C250" s="77"/>
      <c r="D250" s="34">
        <v>240</v>
      </c>
      <c r="E250" s="26">
        <f t="shared" si="3"/>
        <v>0</v>
      </c>
      <c r="F250" s="26">
        <f>F252</f>
        <v>0</v>
      </c>
      <c r="G250" s="41"/>
    </row>
    <row r="251" spans="1:7" ht="20.25" hidden="1" customHeight="1" x14ac:dyDescent="0.25">
      <c r="A251" s="68" t="s">
        <v>26</v>
      </c>
      <c r="B251" s="69"/>
      <c r="C251" s="69"/>
      <c r="D251" s="34"/>
      <c r="E251" s="26">
        <f t="shared" si="3"/>
        <v>0</v>
      </c>
      <c r="F251" s="26"/>
      <c r="G251" s="41"/>
    </row>
    <row r="252" spans="1:7" ht="20.25" hidden="1" customHeight="1" x14ac:dyDescent="0.25">
      <c r="A252" s="77" t="s">
        <v>123</v>
      </c>
      <c r="B252" s="77"/>
      <c r="C252" s="77"/>
      <c r="D252" s="34">
        <v>241</v>
      </c>
      <c r="E252" s="26">
        <f t="shared" si="3"/>
        <v>0</v>
      </c>
      <c r="F252" s="26"/>
      <c r="G252" s="41"/>
    </row>
    <row r="253" spans="1:7" ht="20.25" hidden="1" customHeight="1" x14ac:dyDescent="0.25">
      <c r="A253" s="77" t="s">
        <v>124</v>
      </c>
      <c r="B253" s="77"/>
      <c r="C253" s="77"/>
      <c r="D253" s="34">
        <v>260</v>
      </c>
      <c r="E253" s="26">
        <f t="shared" si="3"/>
        <v>0</v>
      </c>
      <c r="F253" s="26">
        <f>F255</f>
        <v>0</v>
      </c>
      <c r="G253" s="41"/>
    </row>
    <row r="254" spans="1:7" ht="20.25" hidden="1" customHeight="1" x14ac:dyDescent="0.25">
      <c r="A254" s="68" t="s">
        <v>26</v>
      </c>
      <c r="B254" s="69"/>
      <c r="C254" s="69"/>
      <c r="D254" s="34"/>
      <c r="E254" s="26">
        <f t="shared" si="3"/>
        <v>0</v>
      </c>
      <c r="F254" s="26"/>
      <c r="G254" s="41"/>
    </row>
    <row r="255" spans="1:7" ht="20.25" hidden="1" customHeight="1" x14ac:dyDescent="0.25">
      <c r="A255" s="77" t="s">
        <v>125</v>
      </c>
      <c r="B255" s="77"/>
      <c r="C255" s="77"/>
      <c r="D255" s="34">
        <v>262</v>
      </c>
      <c r="E255" s="26">
        <f t="shared" si="3"/>
        <v>0</v>
      </c>
      <c r="F255" s="26"/>
      <c r="G255" s="41"/>
    </row>
    <row r="256" spans="1:7" ht="20.25" hidden="1" customHeight="1" x14ac:dyDescent="0.25">
      <c r="A256" s="77" t="s">
        <v>126</v>
      </c>
      <c r="B256" s="77"/>
      <c r="C256" s="77"/>
      <c r="D256" s="34">
        <v>290</v>
      </c>
      <c r="E256" s="26">
        <f t="shared" si="3"/>
        <v>0</v>
      </c>
      <c r="F256" s="26"/>
      <c r="G256" s="41"/>
    </row>
    <row r="257" spans="1:7" ht="20.25" hidden="1" customHeight="1" x14ac:dyDescent="0.25">
      <c r="A257" s="77" t="s">
        <v>127</v>
      </c>
      <c r="B257" s="77"/>
      <c r="C257" s="77"/>
      <c r="D257" s="34">
        <v>300</v>
      </c>
      <c r="E257" s="26">
        <f t="shared" si="3"/>
        <v>0</v>
      </c>
      <c r="F257" s="26">
        <f>F259+F260+F261+F262</f>
        <v>0</v>
      </c>
      <c r="G257" s="41"/>
    </row>
    <row r="258" spans="1:7" ht="20.25" hidden="1" customHeight="1" x14ac:dyDescent="0.25">
      <c r="A258" s="68" t="s">
        <v>26</v>
      </c>
      <c r="B258" s="69"/>
      <c r="C258" s="69"/>
      <c r="D258" s="34"/>
      <c r="E258" s="26">
        <f t="shared" si="3"/>
        <v>0</v>
      </c>
      <c r="F258" s="26"/>
      <c r="G258" s="41"/>
    </row>
    <row r="259" spans="1:7" ht="28.5" hidden="1" customHeight="1" x14ac:dyDescent="0.25">
      <c r="A259" s="77" t="s">
        <v>128</v>
      </c>
      <c r="B259" s="77"/>
      <c r="C259" s="77"/>
      <c r="D259" s="34">
        <v>310</v>
      </c>
      <c r="E259" s="26">
        <f t="shared" si="3"/>
        <v>0</v>
      </c>
      <c r="F259" s="26"/>
      <c r="G259" s="41"/>
    </row>
    <row r="260" spans="1:7" ht="28.5" hidden="1" customHeight="1" x14ac:dyDescent="0.25">
      <c r="A260" s="84" t="s">
        <v>129</v>
      </c>
      <c r="B260" s="84"/>
      <c r="C260" s="84"/>
      <c r="D260" s="36">
        <v>320</v>
      </c>
      <c r="E260" s="26">
        <f t="shared" si="3"/>
        <v>0</v>
      </c>
      <c r="F260" s="29"/>
      <c r="G260" s="41"/>
    </row>
    <row r="261" spans="1:7" ht="28.5" hidden="1" customHeight="1" x14ac:dyDescent="0.25">
      <c r="A261" s="84" t="s">
        <v>130</v>
      </c>
      <c r="B261" s="84"/>
      <c r="C261" s="84"/>
      <c r="D261" s="37">
        <v>330</v>
      </c>
      <c r="E261" s="26">
        <f t="shared" si="3"/>
        <v>0</v>
      </c>
      <c r="F261" s="29"/>
      <c r="G261" s="41"/>
    </row>
    <row r="262" spans="1:7" ht="28.5" hidden="1" customHeight="1" x14ac:dyDescent="0.25">
      <c r="A262" s="77" t="s">
        <v>131</v>
      </c>
      <c r="B262" s="77"/>
      <c r="C262" s="77"/>
      <c r="D262" s="34">
        <v>340</v>
      </c>
      <c r="E262" s="26">
        <f t="shared" si="3"/>
        <v>0</v>
      </c>
      <c r="F262" s="29"/>
      <c r="G262" s="41"/>
    </row>
    <row r="263" spans="1:7" ht="351" customHeight="1" x14ac:dyDescent="0.25">
      <c r="A263" s="103" t="s">
        <v>204</v>
      </c>
      <c r="B263" s="104"/>
      <c r="C263" s="105"/>
      <c r="D263" s="40" t="s">
        <v>188</v>
      </c>
      <c r="E263" s="27">
        <f>F263</f>
        <v>2536440</v>
      </c>
      <c r="F263" s="27">
        <f>F264+F269+F277+F280+F283+F284</f>
        <v>2536440</v>
      </c>
      <c r="G263" s="41"/>
    </row>
    <row r="264" spans="1:7" ht="28.5" customHeight="1" x14ac:dyDescent="0.25">
      <c r="A264" s="80" t="s">
        <v>111</v>
      </c>
      <c r="B264" s="80"/>
      <c r="C264" s="80"/>
      <c r="D264" s="34">
        <v>210</v>
      </c>
      <c r="E264" s="26">
        <f>F264</f>
        <v>2426263</v>
      </c>
      <c r="F264" s="26">
        <f>F266+F267+F268</f>
        <v>2426263</v>
      </c>
      <c r="G264" s="41"/>
    </row>
    <row r="265" spans="1:7" ht="14.25" customHeight="1" x14ac:dyDescent="0.25">
      <c r="A265" s="68" t="s">
        <v>26</v>
      </c>
      <c r="B265" s="69"/>
      <c r="C265" s="69"/>
      <c r="D265" s="35"/>
      <c r="E265" s="26">
        <f t="shared" ref="E265:E289" si="4">F265</f>
        <v>0</v>
      </c>
      <c r="F265" s="26"/>
      <c r="G265" s="41"/>
    </row>
    <row r="266" spans="1:7" ht="15" customHeight="1" x14ac:dyDescent="0.25">
      <c r="A266" s="77" t="s">
        <v>112</v>
      </c>
      <c r="B266" s="77"/>
      <c r="C266" s="77"/>
      <c r="D266" s="34">
        <v>211</v>
      </c>
      <c r="E266" s="26">
        <f t="shared" si="4"/>
        <v>1862936</v>
      </c>
      <c r="F266" s="26">
        <v>1862936</v>
      </c>
      <c r="G266" s="41"/>
    </row>
    <row r="267" spans="1:7" ht="17.25" customHeight="1" x14ac:dyDescent="0.25">
      <c r="A267" s="78" t="s">
        <v>113</v>
      </c>
      <c r="B267" s="78"/>
      <c r="C267" s="78"/>
      <c r="D267" s="34">
        <v>212</v>
      </c>
      <c r="E267" s="26">
        <f t="shared" si="4"/>
        <v>720</v>
      </c>
      <c r="F267" s="26">
        <v>720</v>
      </c>
      <c r="G267" s="41"/>
    </row>
    <row r="268" spans="1:7" ht="19.5" customHeight="1" x14ac:dyDescent="0.25">
      <c r="A268" s="77" t="s">
        <v>114</v>
      </c>
      <c r="B268" s="77"/>
      <c r="C268" s="77"/>
      <c r="D268" s="34">
        <v>213</v>
      </c>
      <c r="E268" s="26">
        <f t="shared" si="4"/>
        <v>562607</v>
      </c>
      <c r="F268" s="26">
        <v>562607</v>
      </c>
      <c r="G268" s="41"/>
    </row>
    <row r="269" spans="1:7" ht="15.75" customHeight="1" x14ac:dyDescent="0.25">
      <c r="A269" s="77" t="s">
        <v>115</v>
      </c>
      <c r="B269" s="77"/>
      <c r="C269" s="77"/>
      <c r="D269" s="34">
        <v>220</v>
      </c>
      <c r="E269" s="26">
        <f t="shared" si="4"/>
        <v>16600</v>
      </c>
      <c r="F269" s="26">
        <f>F271+F272+F273+F274+F275+F276+F277+F279</f>
        <v>16600</v>
      </c>
      <c r="G269" s="41"/>
    </row>
    <row r="270" spans="1:7" ht="13.5" customHeight="1" x14ac:dyDescent="0.25">
      <c r="A270" s="68" t="s">
        <v>26</v>
      </c>
      <c r="B270" s="69"/>
      <c r="C270" s="69"/>
      <c r="D270" s="34"/>
      <c r="E270" s="26">
        <f t="shared" si="4"/>
        <v>0</v>
      </c>
      <c r="F270" s="26"/>
      <c r="G270" s="41"/>
    </row>
    <row r="271" spans="1:7" ht="19.5" hidden="1" customHeight="1" x14ac:dyDescent="0.25">
      <c r="A271" s="77" t="s">
        <v>116</v>
      </c>
      <c r="B271" s="77"/>
      <c r="C271" s="77"/>
      <c r="D271" s="34">
        <v>221</v>
      </c>
      <c r="E271" s="26">
        <f t="shared" si="4"/>
        <v>0</v>
      </c>
      <c r="F271" s="26"/>
      <c r="G271" s="41"/>
    </row>
    <row r="272" spans="1:7" ht="20.25" hidden="1" customHeight="1" x14ac:dyDescent="0.25">
      <c r="A272" s="77" t="s">
        <v>117</v>
      </c>
      <c r="B272" s="77"/>
      <c r="C272" s="77"/>
      <c r="D272" s="34">
        <v>222</v>
      </c>
      <c r="E272" s="26">
        <f t="shared" si="4"/>
        <v>0</v>
      </c>
      <c r="F272" s="26"/>
      <c r="G272" s="41"/>
    </row>
    <row r="273" spans="1:7" ht="28.5" hidden="1" customHeight="1" x14ac:dyDescent="0.25">
      <c r="A273" s="77" t="s">
        <v>118</v>
      </c>
      <c r="B273" s="77"/>
      <c r="C273" s="77"/>
      <c r="D273" s="34">
        <v>223</v>
      </c>
      <c r="E273" s="26">
        <f t="shared" si="4"/>
        <v>0</v>
      </c>
      <c r="F273" s="26"/>
      <c r="G273" s="41"/>
    </row>
    <row r="274" spans="1:7" ht="28.5" hidden="1" customHeight="1" x14ac:dyDescent="0.25">
      <c r="A274" s="77" t="s">
        <v>119</v>
      </c>
      <c r="B274" s="77"/>
      <c r="C274" s="77"/>
      <c r="D274" s="34">
        <v>224</v>
      </c>
      <c r="E274" s="26">
        <f t="shared" si="4"/>
        <v>0</v>
      </c>
      <c r="F274" s="26"/>
      <c r="G274" s="41"/>
    </row>
    <row r="275" spans="1:7" ht="18" hidden="1" customHeight="1" x14ac:dyDescent="0.25">
      <c r="A275" s="77" t="s">
        <v>120</v>
      </c>
      <c r="B275" s="77"/>
      <c r="C275" s="77"/>
      <c r="D275" s="34">
        <v>225</v>
      </c>
      <c r="E275" s="26">
        <f t="shared" si="4"/>
        <v>0</v>
      </c>
      <c r="F275" s="26"/>
      <c r="G275" s="41"/>
    </row>
    <row r="276" spans="1:7" ht="14.25" customHeight="1" x14ac:dyDescent="0.25">
      <c r="A276" s="77" t="s">
        <v>121</v>
      </c>
      <c r="B276" s="77"/>
      <c r="C276" s="77"/>
      <c r="D276" s="34">
        <v>226</v>
      </c>
      <c r="E276" s="26">
        <f t="shared" si="4"/>
        <v>16600</v>
      </c>
      <c r="F276" s="26">
        <v>16600</v>
      </c>
      <c r="G276" s="41"/>
    </row>
    <row r="277" spans="1:7" ht="28.5" hidden="1" customHeight="1" x14ac:dyDescent="0.25">
      <c r="A277" s="77" t="s">
        <v>122</v>
      </c>
      <c r="B277" s="77"/>
      <c r="C277" s="77"/>
      <c r="D277" s="34">
        <v>240</v>
      </c>
      <c r="E277" s="26">
        <f t="shared" si="4"/>
        <v>0</v>
      </c>
      <c r="F277" s="26"/>
      <c r="G277" s="41"/>
    </row>
    <row r="278" spans="1:7" ht="28.5" hidden="1" customHeight="1" x14ac:dyDescent="0.25">
      <c r="A278" s="68" t="s">
        <v>26</v>
      </c>
      <c r="B278" s="69"/>
      <c r="C278" s="69"/>
      <c r="D278" s="34"/>
      <c r="E278" s="26">
        <f t="shared" si="4"/>
        <v>0</v>
      </c>
      <c r="F278" s="26"/>
      <c r="G278" s="41"/>
    </row>
    <row r="279" spans="1:7" ht="28.5" hidden="1" customHeight="1" x14ac:dyDescent="0.25">
      <c r="A279" s="77" t="s">
        <v>123</v>
      </c>
      <c r="B279" s="77"/>
      <c r="C279" s="77"/>
      <c r="D279" s="34">
        <v>241</v>
      </c>
      <c r="E279" s="26">
        <f t="shared" si="4"/>
        <v>0</v>
      </c>
      <c r="F279" s="26"/>
      <c r="G279" s="41"/>
    </row>
    <row r="280" spans="1:7" ht="28.5" hidden="1" customHeight="1" x14ac:dyDescent="0.25">
      <c r="A280" s="77" t="s">
        <v>124</v>
      </c>
      <c r="B280" s="77"/>
      <c r="C280" s="77"/>
      <c r="D280" s="34">
        <v>260</v>
      </c>
      <c r="E280" s="26">
        <f t="shared" si="4"/>
        <v>0</v>
      </c>
      <c r="F280" s="26"/>
      <c r="G280" s="41"/>
    </row>
    <row r="281" spans="1:7" ht="28.5" hidden="1" customHeight="1" x14ac:dyDescent="0.25">
      <c r="A281" s="68" t="s">
        <v>26</v>
      </c>
      <c r="B281" s="69"/>
      <c r="C281" s="69"/>
      <c r="D281" s="34"/>
      <c r="E281" s="26">
        <f t="shared" si="4"/>
        <v>0</v>
      </c>
      <c r="F281" s="26"/>
      <c r="G281" s="41"/>
    </row>
    <row r="282" spans="1:7" ht="28.5" hidden="1" customHeight="1" x14ac:dyDescent="0.25">
      <c r="A282" s="77" t="s">
        <v>125</v>
      </c>
      <c r="B282" s="77"/>
      <c r="C282" s="77"/>
      <c r="D282" s="34">
        <v>262</v>
      </c>
      <c r="E282" s="26">
        <f t="shared" si="4"/>
        <v>0</v>
      </c>
      <c r="F282" s="26"/>
      <c r="G282" s="41"/>
    </row>
    <row r="283" spans="1:7" ht="15.75" customHeight="1" x14ac:dyDescent="0.25">
      <c r="A283" s="77" t="s">
        <v>126</v>
      </c>
      <c r="B283" s="77"/>
      <c r="C283" s="77"/>
      <c r="D283" s="34">
        <v>290</v>
      </c>
      <c r="E283" s="26">
        <f t="shared" si="4"/>
        <v>91577</v>
      </c>
      <c r="F283" s="26">
        <v>91577</v>
      </c>
      <c r="G283" s="41"/>
    </row>
    <row r="284" spans="1:7" ht="15.75" customHeight="1" x14ac:dyDescent="0.25">
      <c r="A284" s="77" t="s">
        <v>127</v>
      </c>
      <c r="B284" s="77"/>
      <c r="C284" s="77"/>
      <c r="D284" s="34">
        <v>300</v>
      </c>
      <c r="E284" s="26">
        <f t="shared" si="4"/>
        <v>2000</v>
      </c>
      <c r="F284" s="26">
        <f>F286+F287+F288+F289</f>
        <v>2000</v>
      </c>
      <c r="G284" s="41"/>
    </row>
    <row r="285" spans="1:7" ht="14.25" customHeight="1" x14ac:dyDescent="0.25">
      <c r="A285" s="68" t="s">
        <v>26</v>
      </c>
      <c r="B285" s="69"/>
      <c r="C285" s="69"/>
      <c r="D285" s="34"/>
      <c r="E285" s="26">
        <f t="shared" si="4"/>
        <v>0</v>
      </c>
      <c r="F285" s="26"/>
      <c r="G285" s="41"/>
    </row>
    <row r="286" spans="1:7" ht="20.25" hidden="1" customHeight="1" x14ac:dyDescent="0.25">
      <c r="A286" s="77" t="s">
        <v>128</v>
      </c>
      <c r="B286" s="77"/>
      <c r="C286" s="77"/>
      <c r="D286" s="34">
        <v>310</v>
      </c>
      <c r="E286" s="26">
        <f t="shared" si="4"/>
        <v>0</v>
      </c>
      <c r="F286" s="26">
        <f>62000-62000</f>
        <v>0</v>
      </c>
      <c r="G286" s="41"/>
    </row>
    <row r="287" spans="1:7" ht="28.5" hidden="1" customHeight="1" x14ac:dyDescent="0.25">
      <c r="A287" s="84" t="s">
        <v>129</v>
      </c>
      <c r="B287" s="84"/>
      <c r="C287" s="84"/>
      <c r="D287" s="36">
        <v>320</v>
      </c>
      <c r="E287" s="26">
        <f t="shared" si="4"/>
        <v>0</v>
      </c>
      <c r="F287" s="29"/>
      <c r="G287" s="41"/>
    </row>
    <row r="288" spans="1:7" ht="28.5" hidden="1" customHeight="1" x14ac:dyDescent="0.25">
      <c r="A288" s="84" t="s">
        <v>130</v>
      </c>
      <c r="B288" s="84"/>
      <c r="C288" s="84"/>
      <c r="D288" s="37">
        <v>330</v>
      </c>
      <c r="E288" s="26">
        <f t="shared" si="4"/>
        <v>0</v>
      </c>
      <c r="F288" s="29"/>
      <c r="G288" s="41"/>
    </row>
    <row r="289" spans="1:8" ht="14.25" customHeight="1" x14ac:dyDescent="0.25">
      <c r="A289" s="77" t="s">
        <v>131</v>
      </c>
      <c r="B289" s="77"/>
      <c r="C289" s="77"/>
      <c r="D289" s="34">
        <v>340</v>
      </c>
      <c r="E289" s="26">
        <f t="shared" si="4"/>
        <v>2000</v>
      </c>
      <c r="F289" s="29">
        <v>2000</v>
      </c>
      <c r="G289" s="41"/>
    </row>
    <row r="290" spans="1:8" ht="163.5" customHeight="1" x14ac:dyDescent="0.25">
      <c r="A290" s="103" t="s">
        <v>189</v>
      </c>
      <c r="B290" s="104"/>
      <c r="C290" s="105"/>
      <c r="D290" s="40" t="s">
        <v>190</v>
      </c>
      <c r="E290" s="27">
        <f>F290</f>
        <v>486583</v>
      </c>
      <c r="F290" s="27">
        <f>F291</f>
        <v>486583</v>
      </c>
      <c r="G290" s="26"/>
    </row>
    <row r="291" spans="1:8" ht="14.25" customHeight="1" x14ac:dyDescent="0.25">
      <c r="A291" s="77" t="s">
        <v>127</v>
      </c>
      <c r="B291" s="77"/>
      <c r="C291" s="77"/>
      <c r="D291" s="34">
        <v>300</v>
      </c>
      <c r="E291" s="26">
        <f>F291</f>
        <v>486583</v>
      </c>
      <c r="F291" s="26">
        <f>F293</f>
        <v>486583</v>
      </c>
      <c r="G291" s="26"/>
    </row>
    <row r="292" spans="1:8" ht="14.25" customHeight="1" x14ac:dyDescent="0.25">
      <c r="A292" s="68" t="s">
        <v>26</v>
      </c>
      <c r="B292" s="69"/>
      <c r="C292" s="69"/>
      <c r="D292" s="34"/>
      <c r="E292" s="26"/>
      <c r="F292" s="26"/>
      <c r="G292" s="26"/>
    </row>
    <row r="293" spans="1:8" ht="14.25" customHeight="1" x14ac:dyDescent="0.25">
      <c r="A293" s="77" t="s">
        <v>131</v>
      </c>
      <c r="B293" s="77"/>
      <c r="C293" s="77"/>
      <c r="D293" s="34">
        <v>340</v>
      </c>
      <c r="E293" s="26">
        <f>F293</f>
        <v>486583</v>
      </c>
      <c r="F293" s="26">
        <v>486583</v>
      </c>
      <c r="G293" s="26"/>
    </row>
    <row r="294" spans="1:8" ht="18.75" customHeight="1" x14ac:dyDescent="0.25">
      <c r="A294" s="85" t="s">
        <v>150</v>
      </c>
      <c r="B294" s="86"/>
      <c r="C294" s="86"/>
      <c r="D294" s="86"/>
      <c r="E294" s="86"/>
      <c r="F294" s="86"/>
      <c r="G294" s="87"/>
    </row>
    <row r="295" spans="1:8" ht="30" customHeight="1" x14ac:dyDescent="0.25">
      <c r="A295" s="77" t="s">
        <v>143</v>
      </c>
      <c r="B295" s="77"/>
      <c r="C295" s="77"/>
      <c r="D295" s="25" t="s">
        <v>97</v>
      </c>
      <c r="E295" s="26"/>
      <c r="F295" s="26"/>
      <c r="G295" s="26"/>
    </row>
    <row r="296" spans="1:8" s="32" customFormat="1" ht="21" customHeight="1" x14ac:dyDescent="0.25">
      <c r="A296" s="93" t="s">
        <v>151</v>
      </c>
      <c r="B296" s="94"/>
      <c r="C296" s="95"/>
      <c r="D296" s="25" t="s">
        <v>97</v>
      </c>
      <c r="E296" s="27">
        <f>F296</f>
        <v>336010</v>
      </c>
      <c r="F296" s="27">
        <f>SUM(F298:F306)</f>
        <v>336010</v>
      </c>
      <c r="G296" s="27"/>
      <c r="H296" s="32" t="b">
        <f>F296=F121</f>
        <v>1</v>
      </c>
    </row>
    <row r="297" spans="1:8" s="32" customFormat="1" ht="18" customHeight="1" x14ac:dyDescent="0.25">
      <c r="A297" s="90" t="s">
        <v>152</v>
      </c>
      <c r="B297" s="91"/>
      <c r="C297" s="92"/>
      <c r="D297" s="25" t="s">
        <v>97</v>
      </c>
      <c r="E297" s="27"/>
      <c r="F297" s="27"/>
      <c r="G297" s="27"/>
    </row>
    <row r="298" spans="1:8" ht="60" hidden="1" customHeight="1" x14ac:dyDescent="0.25">
      <c r="A298" s="97" t="s">
        <v>191</v>
      </c>
      <c r="B298" s="98"/>
      <c r="C298" s="99"/>
      <c r="D298" s="25" t="s">
        <v>192</v>
      </c>
      <c r="E298" s="26">
        <f t="shared" ref="E298:E305" si="5">F298</f>
        <v>0</v>
      </c>
      <c r="F298" s="26"/>
      <c r="G298" s="26"/>
    </row>
    <row r="299" spans="1:8" ht="99" hidden="1" customHeight="1" x14ac:dyDescent="0.25">
      <c r="A299" s="73" t="s">
        <v>193</v>
      </c>
      <c r="B299" s="74"/>
      <c r="C299" s="96"/>
      <c r="D299" s="25" t="s">
        <v>153</v>
      </c>
      <c r="E299" s="26">
        <f t="shared" si="5"/>
        <v>0</v>
      </c>
      <c r="F299" s="26">
        <f>F337</f>
        <v>0</v>
      </c>
      <c r="G299" s="26"/>
      <c r="H299" s="2" t="s">
        <v>194</v>
      </c>
    </row>
    <row r="300" spans="1:8" ht="115.5" hidden="1" customHeight="1" x14ac:dyDescent="0.25">
      <c r="A300" s="97" t="s">
        <v>195</v>
      </c>
      <c r="B300" s="98"/>
      <c r="C300" s="99"/>
      <c r="D300" s="25" t="s">
        <v>154</v>
      </c>
      <c r="E300" s="26">
        <f t="shared" si="5"/>
        <v>0</v>
      </c>
      <c r="F300" s="26">
        <f>F364</f>
        <v>0</v>
      </c>
      <c r="G300" s="26"/>
      <c r="H300" s="2" t="s">
        <v>196</v>
      </c>
    </row>
    <row r="301" spans="1:8" ht="144" hidden="1" customHeight="1" x14ac:dyDescent="0.25">
      <c r="A301" s="97"/>
      <c r="B301" s="98"/>
      <c r="C301" s="99"/>
      <c r="D301" s="25"/>
      <c r="E301" s="26"/>
      <c r="F301" s="26"/>
      <c r="G301" s="26"/>
    </row>
    <row r="302" spans="1:8" ht="324" customHeight="1" x14ac:dyDescent="0.25">
      <c r="A302" s="70" t="s">
        <v>205</v>
      </c>
      <c r="B302" s="71"/>
      <c r="C302" s="72"/>
      <c r="D302" s="25" t="s">
        <v>197</v>
      </c>
      <c r="E302" s="26">
        <f t="shared" si="5"/>
        <v>253910</v>
      </c>
      <c r="F302" s="26">
        <f>F418</f>
        <v>253910</v>
      </c>
      <c r="G302" s="26"/>
    </row>
    <row r="303" spans="1:8" ht="154.5" hidden="1" customHeight="1" x14ac:dyDescent="0.25">
      <c r="A303" s="97" t="s">
        <v>155</v>
      </c>
      <c r="B303" s="98"/>
      <c r="C303" s="99"/>
      <c r="D303" s="25" t="s">
        <v>156</v>
      </c>
      <c r="E303" s="26">
        <f t="shared" si="5"/>
        <v>0</v>
      </c>
      <c r="F303" s="26"/>
      <c r="G303" s="26"/>
    </row>
    <row r="304" spans="1:8" ht="86.25" hidden="1" customHeight="1" x14ac:dyDescent="0.25">
      <c r="A304" s="97" t="s">
        <v>157</v>
      </c>
      <c r="B304" s="98"/>
      <c r="C304" s="99"/>
      <c r="D304" s="25" t="s">
        <v>158</v>
      </c>
      <c r="E304" s="26">
        <f t="shared" si="5"/>
        <v>0</v>
      </c>
      <c r="F304" s="26"/>
      <c r="G304" s="26"/>
    </row>
    <row r="305" spans="1:8" ht="114" hidden="1" customHeight="1" x14ac:dyDescent="0.25">
      <c r="A305" s="97" t="s">
        <v>159</v>
      </c>
      <c r="B305" s="98"/>
      <c r="C305" s="99"/>
      <c r="D305" s="25" t="s">
        <v>160</v>
      </c>
      <c r="E305" s="26">
        <f t="shared" si="5"/>
        <v>0</v>
      </c>
      <c r="F305" s="26"/>
      <c r="G305" s="26"/>
    </row>
    <row r="306" spans="1:8" ht="137.25" customHeight="1" x14ac:dyDescent="0.25">
      <c r="A306" s="70" t="s">
        <v>198</v>
      </c>
      <c r="B306" s="71"/>
      <c r="C306" s="72"/>
      <c r="D306" s="42" t="s">
        <v>199</v>
      </c>
      <c r="E306" s="26">
        <f>F306</f>
        <v>82100</v>
      </c>
      <c r="F306" s="26">
        <f>F592</f>
        <v>82100</v>
      </c>
      <c r="G306" s="26"/>
    </row>
    <row r="307" spans="1:8" ht="34.5" customHeight="1" x14ac:dyDescent="0.25">
      <c r="A307" s="77" t="s">
        <v>145</v>
      </c>
      <c r="B307" s="77"/>
      <c r="C307" s="77"/>
      <c r="D307" s="25" t="s">
        <v>97</v>
      </c>
      <c r="E307" s="26"/>
      <c r="F307" s="26"/>
      <c r="G307" s="26"/>
    </row>
    <row r="308" spans="1:8" s="32" customFormat="1" ht="18" customHeight="1" x14ac:dyDescent="0.25">
      <c r="A308" s="93" t="s">
        <v>161</v>
      </c>
      <c r="B308" s="94"/>
      <c r="C308" s="95"/>
      <c r="D308" s="30">
        <v>900</v>
      </c>
      <c r="E308" s="27">
        <f>F308</f>
        <v>336010</v>
      </c>
      <c r="F308" s="27">
        <f>F310+F337+F364+F391+F418+F445+F472+F499+F592</f>
        <v>336010</v>
      </c>
      <c r="G308" s="27"/>
      <c r="H308" s="32" t="b">
        <f>F308=F296</f>
        <v>1</v>
      </c>
    </row>
    <row r="309" spans="1:8" ht="17.25" customHeight="1" x14ac:dyDescent="0.25">
      <c r="A309" s="77" t="s">
        <v>99</v>
      </c>
      <c r="B309" s="77"/>
      <c r="C309" s="77"/>
      <c r="D309" s="25"/>
      <c r="E309" s="27"/>
      <c r="F309" s="27"/>
      <c r="G309" s="26"/>
    </row>
    <row r="310" spans="1:8" ht="66" hidden="1" customHeight="1" x14ac:dyDescent="0.25">
      <c r="A310" s="90" t="str">
        <f>A298</f>
        <v xml:space="preserve">1) Ежемесячное денежное вознаграждение за классное руководство за счет средств краевого бюджета </v>
      </c>
      <c r="B310" s="91"/>
      <c r="C310" s="92"/>
      <c r="D310" s="30" t="s">
        <v>200</v>
      </c>
      <c r="E310" s="27">
        <f>F310</f>
        <v>0</v>
      </c>
      <c r="F310" s="27">
        <f>F311+F316+F324+F327+F330+F331</f>
        <v>0</v>
      </c>
      <c r="G310" s="26"/>
    </row>
    <row r="311" spans="1:8" ht="30" hidden="1" customHeight="1" x14ac:dyDescent="0.25">
      <c r="A311" s="80" t="s">
        <v>111</v>
      </c>
      <c r="B311" s="80"/>
      <c r="C311" s="80"/>
      <c r="D311" s="34">
        <v>210</v>
      </c>
      <c r="E311" s="26">
        <f>F311</f>
        <v>0</v>
      </c>
      <c r="F311" s="26">
        <f>F313+F314+F315</f>
        <v>0</v>
      </c>
      <c r="G311" s="26"/>
    </row>
    <row r="312" spans="1:8" ht="16.5" hidden="1" customHeight="1" x14ac:dyDescent="0.25">
      <c r="A312" s="68" t="s">
        <v>26</v>
      </c>
      <c r="B312" s="69"/>
      <c r="C312" s="69"/>
      <c r="D312" s="35"/>
      <c r="E312" s="26">
        <f t="shared" ref="E312:E336" si="6">F312</f>
        <v>0</v>
      </c>
      <c r="F312" s="26"/>
      <c r="G312" s="26"/>
    </row>
    <row r="313" spans="1:8" ht="16.5" hidden="1" customHeight="1" x14ac:dyDescent="0.25">
      <c r="A313" s="77" t="s">
        <v>112</v>
      </c>
      <c r="B313" s="77"/>
      <c r="C313" s="77"/>
      <c r="D313" s="34">
        <v>211</v>
      </c>
      <c r="E313" s="26">
        <f t="shared" si="6"/>
        <v>0</v>
      </c>
      <c r="F313" s="26"/>
      <c r="G313" s="26"/>
    </row>
    <row r="314" spans="1:8" ht="19.5" hidden="1" customHeight="1" x14ac:dyDescent="0.25">
      <c r="A314" s="78" t="s">
        <v>113</v>
      </c>
      <c r="B314" s="78"/>
      <c r="C314" s="78"/>
      <c r="D314" s="34">
        <v>212</v>
      </c>
      <c r="E314" s="26">
        <f t="shared" si="6"/>
        <v>0</v>
      </c>
      <c r="F314" s="26"/>
      <c r="G314" s="26"/>
    </row>
    <row r="315" spans="1:8" hidden="1" x14ac:dyDescent="0.25">
      <c r="A315" s="77" t="s">
        <v>114</v>
      </c>
      <c r="B315" s="77"/>
      <c r="C315" s="77"/>
      <c r="D315" s="34">
        <v>213</v>
      </c>
      <c r="E315" s="26">
        <f t="shared" si="6"/>
        <v>0</v>
      </c>
      <c r="F315" s="26"/>
      <c r="G315" s="26"/>
    </row>
    <row r="316" spans="1:8" ht="16.5" hidden="1" customHeight="1" x14ac:dyDescent="0.25">
      <c r="A316" s="77" t="s">
        <v>115</v>
      </c>
      <c r="B316" s="77"/>
      <c r="C316" s="77"/>
      <c r="D316" s="34">
        <v>220</v>
      </c>
      <c r="E316" s="26">
        <f t="shared" si="6"/>
        <v>0</v>
      </c>
      <c r="F316" s="26">
        <f>F318+F319+F320+F321+F322+F323+F324+F326</f>
        <v>0</v>
      </c>
      <c r="G316" s="26"/>
    </row>
    <row r="317" spans="1:8" ht="16.5" hidden="1" customHeight="1" x14ac:dyDescent="0.25">
      <c r="A317" s="68" t="s">
        <v>26</v>
      </c>
      <c r="B317" s="69"/>
      <c r="C317" s="69"/>
      <c r="D317" s="34"/>
      <c r="E317" s="26">
        <f t="shared" si="6"/>
        <v>0</v>
      </c>
      <c r="F317" s="26"/>
      <c r="G317" s="26"/>
    </row>
    <row r="318" spans="1:8" ht="13.5" hidden="1" customHeight="1" x14ac:dyDescent="0.25">
      <c r="A318" s="77" t="s">
        <v>116</v>
      </c>
      <c r="B318" s="77"/>
      <c r="C318" s="77"/>
      <c r="D318" s="34">
        <v>221</v>
      </c>
      <c r="E318" s="26">
        <f t="shared" si="6"/>
        <v>0</v>
      </c>
      <c r="F318" s="26"/>
      <c r="G318" s="26"/>
    </row>
    <row r="319" spans="1:8" ht="15.75" hidden="1" customHeight="1" x14ac:dyDescent="0.25">
      <c r="A319" s="77" t="s">
        <v>117</v>
      </c>
      <c r="B319" s="77"/>
      <c r="C319" s="77"/>
      <c r="D319" s="34">
        <v>222</v>
      </c>
      <c r="E319" s="26">
        <f t="shared" si="6"/>
        <v>0</v>
      </c>
      <c r="F319" s="26"/>
      <c r="G319" s="26"/>
    </row>
    <row r="320" spans="1:8" ht="14.25" hidden="1" customHeight="1" x14ac:dyDescent="0.25">
      <c r="A320" s="77" t="s">
        <v>118</v>
      </c>
      <c r="B320" s="77"/>
      <c r="C320" s="77"/>
      <c r="D320" s="34">
        <v>223</v>
      </c>
      <c r="E320" s="26">
        <f t="shared" si="6"/>
        <v>0</v>
      </c>
      <c r="F320" s="26"/>
      <c r="G320" s="26"/>
    </row>
    <row r="321" spans="1:7" ht="30" hidden="1" customHeight="1" x14ac:dyDescent="0.25">
      <c r="A321" s="77" t="s">
        <v>119</v>
      </c>
      <c r="B321" s="77"/>
      <c r="C321" s="77"/>
      <c r="D321" s="34">
        <v>224</v>
      </c>
      <c r="E321" s="26">
        <f t="shared" si="6"/>
        <v>0</v>
      </c>
      <c r="F321" s="26"/>
      <c r="G321" s="26"/>
    </row>
    <row r="322" spans="1:7" ht="30.75" hidden="1" customHeight="1" x14ac:dyDescent="0.25">
      <c r="A322" s="77" t="s">
        <v>120</v>
      </c>
      <c r="B322" s="77"/>
      <c r="C322" s="77"/>
      <c r="D322" s="34">
        <v>225</v>
      </c>
      <c r="E322" s="26">
        <f t="shared" si="6"/>
        <v>0</v>
      </c>
      <c r="F322" s="26"/>
      <c r="G322" s="26"/>
    </row>
    <row r="323" spans="1:7" ht="15.75" hidden="1" customHeight="1" x14ac:dyDescent="0.25">
      <c r="A323" s="77" t="s">
        <v>121</v>
      </c>
      <c r="B323" s="77"/>
      <c r="C323" s="77"/>
      <c r="D323" s="34">
        <v>226</v>
      </c>
      <c r="E323" s="26">
        <f t="shared" si="6"/>
        <v>0</v>
      </c>
      <c r="F323" s="26"/>
      <c r="G323" s="26"/>
    </row>
    <row r="324" spans="1:7" ht="32.25" hidden="1" customHeight="1" x14ac:dyDescent="0.25">
      <c r="A324" s="77" t="s">
        <v>122</v>
      </c>
      <c r="B324" s="77"/>
      <c r="C324" s="77"/>
      <c r="D324" s="34">
        <v>240</v>
      </c>
      <c r="E324" s="26">
        <f t="shared" si="6"/>
        <v>0</v>
      </c>
      <c r="F324" s="26">
        <f>F326</f>
        <v>0</v>
      </c>
      <c r="G324" s="26"/>
    </row>
    <row r="325" spans="1:7" ht="14.25" hidden="1" customHeight="1" x14ac:dyDescent="0.25">
      <c r="A325" s="68" t="s">
        <v>26</v>
      </c>
      <c r="B325" s="69"/>
      <c r="C325" s="69"/>
      <c r="D325" s="34"/>
      <c r="E325" s="26">
        <f t="shared" si="6"/>
        <v>0</v>
      </c>
      <c r="F325" s="26"/>
      <c r="G325" s="26"/>
    </row>
    <row r="326" spans="1:7" ht="45" hidden="1" customHeight="1" x14ac:dyDescent="0.25">
      <c r="A326" s="77" t="s">
        <v>123</v>
      </c>
      <c r="B326" s="77"/>
      <c r="C326" s="77"/>
      <c r="D326" s="34">
        <v>241</v>
      </c>
      <c r="E326" s="26">
        <f t="shared" si="6"/>
        <v>0</v>
      </c>
      <c r="F326" s="26"/>
      <c r="G326" s="26"/>
    </row>
    <row r="327" spans="1:7" ht="19.5" hidden="1" customHeight="1" x14ac:dyDescent="0.25">
      <c r="A327" s="77" t="s">
        <v>124</v>
      </c>
      <c r="B327" s="77"/>
      <c r="C327" s="77"/>
      <c r="D327" s="34">
        <v>260</v>
      </c>
      <c r="E327" s="26">
        <f t="shared" si="6"/>
        <v>0</v>
      </c>
      <c r="F327" s="26">
        <f>F329</f>
        <v>0</v>
      </c>
      <c r="G327" s="26"/>
    </row>
    <row r="328" spans="1:7" ht="19.5" hidden="1" customHeight="1" x14ac:dyDescent="0.25">
      <c r="A328" s="68" t="s">
        <v>26</v>
      </c>
      <c r="B328" s="69"/>
      <c r="C328" s="69"/>
      <c r="D328" s="34"/>
      <c r="E328" s="26">
        <f t="shared" si="6"/>
        <v>0</v>
      </c>
      <c r="F328" s="26"/>
      <c r="G328" s="26"/>
    </row>
    <row r="329" spans="1:7" ht="34.5" hidden="1" customHeight="1" x14ac:dyDescent="0.25">
      <c r="A329" s="77" t="s">
        <v>125</v>
      </c>
      <c r="B329" s="77"/>
      <c r="C329" s="77"/>
      <c r="D329" s="34">
        <v>262</v>
      </c>
      <c r="E329" s="26">
        <f t="shared" si="6"/>
        <v>0</v>
      </c>
      <c r="F329" s="26"/>
      <c r="G329" s="26"/>
    </row>
    <row r="330" spans="1:7" ht="19.5" hidden="1" customHeight="1" x14ac:dyDescent="0.25">
      <c r="A330" s="77" t="s">
        <v>126</v>
      </c>
      <c r="B330" s="77"/>
      <c r="C330" s="77"/>
      <c r="D330" s="34">
        <v>290</v>
      </c>
      <c r="E330" s="26">
        <f t="shared" si="6"/>
        <v>0</v>
      </c>
      <c r="F330" s="26"/>
      <c r="G330" s="26"/>
    </row>
    <row r="331" spans="1:7" ht="30.75" hidden="1" customHeight="1" x14ac:dyDescent="0.25">
      <c r="A331" s="77" t="s">
        <v>127</v>
      </c>
      <c r="B331" s="77"/>
      <c r="C331" s="77"/>
      <c r="D331" s="34">
        <v>300</v>
      </c>
      <c r="E331" s="26">
        <f t="shared" si="6"/>
        <v>0</v>
      </c>
      <c r="F331" s="26">
        <f>F333+F334+F335+F336</f>
        <v>0</v>
      </c>
      <c r="G331" s="26"/>
    </row>
    <row r="332" spans="1:7" ht="20.25" hidden="1" customHeight="1" x14ac:dyDescent="0.25">
      <c r="A332" s="68" t="s">
        <v>26</v>
      </c>
      <c r="B332" s="69"/>
      <c r="C332" s="69"/>
      <c r="D332" s="34"/>
      <c r="E332" s="26">
        <f t="shared" si="6"/>
        <v>0</v>
      </c>
      <c r="F332" s="26"/>
      <c r="G332" s="26"/>
    </row>
    <row r="333" spans="1:7" ht="30.75" hidden="1" customHeight="1" x14ac:dyDescent="0.25">
      <c r="A333" s="77" t="s">
        <v>128</v>
      </c>
      <c r="B333" s="77"/>
      <c r="C333" s="77"/>
      <c r="D333" s="34">
        <v>310</v>
      </c>
      <c r="E333" s="26">
        <f t="shared" si="6"/>
        <v>0</v>
      </c>
      <c r="F333" s="26"/>
      <c r="G333" s="26"/>
    </row>
    <row r="334" spans="1:7" ht="29.25" hidden="1" customHeight="1" x14ac:dyDescent="0.25">
      <c r="A334" s="84" t="s">
        <v>129</v>
      </c>
      <c r="B334" s="84"/>
      <c r="C334" s="84"/>
      <c r="D334" s="36">
        <v>320</v>
      </c>
      <c r="E334" s="26">
        <f t="shared" si="6"/>
        <v>0</v>
      </c>
      <c r="F334" s="29"/>
      <c r="G334" s="29"/>
    </row>
    <row r="335" spans="1:7" ht="32.25" hidden="1" customHeight="1" x14ac:dyDescent="0.25">
      <c r="A335" s="84" t="s">
        <v>130</v>
      </c>
      <c r="B335" s="84"/>
      <c r="C335" s="84"/>
      <c r="D335" s="37">
        <v>330</v>
      </c>
      <c r="E335" s="26">
        <f t="shared" si="6"/>
        <v>0</v>
      </c>
      <c r="F335" s="29"/>
      <c r="G335" s="29"/>
    </row>
    <row r="336" spans="1:7" ht="28.5" hidden="1" customHeight="1" x14ac:dyDescent="0.25">
      <c r="A336" s="77" t="s">
        <v>131</v>
      </c>
      <c r="B336" s="77"/>
      <c r="C336" s="77"/>
      <c r="D336" s="34">
        <v>340</v>
      </c>
      <c r="E336" s="26">
        <f t="shared" si="6"/>
        <v>0</v>
      </c>
      <c r="F336" s="29"/>
      <c r="G336" s="26"/>
    </row>
    <row r="337" spans="1:7" ht="106.5" hidden="1" customHeight="1" x14ac:dyDescent="0.25">
      <c r="A337" s="100" t="str">
        <f>A299</f>
        <v>1) Обеспечение жизнедеятельности подведомственных учреждений в рамках подпрограммы "Развитие дошкольного, общего и дополнительного образования" муниципальной программы Шушенского района "Развтие образования Шушенского района"</v>
      </c>
      <c r="B337" s="101"/>
      <c r="C337" s="102"/>
      <c r="D337" s="30" t="str">
        <f>D299</f>
        <v>078207020.119101</v>
      </c>
      <c r="E337" s="27">
        <f>F337</f>
        <v>0</v>
      </c>
      <c r="F337" s="27">
        <f>F338+F343+F351+F354+F357+F358</f>
        <v>0</v>
      </c>
      <c r="G337" s="26"/>
    </row>
    <row r="338" spans="1:7" ht="30" hidden="1" customHeight="1" x14ac:dyDescent="0.25">
      <c r="A338" s="80" t="s">
        <v>111</v>
      </c>
      <c r="B338" s="80"/>
      <c r="C338" s="80"/>
      <c r="D338" s="34">
        <v>210</v>
      </c>
      <c r="E338" s="26">
        <f>F338</f>
        <v>0</v>
      </c>
      <c r="F338" s="26">
        <f>F340+F341+F342</f>
        <v>0</v>
      </c>
      <c r="G338" s="26"/>
    </row>
    <row r="339" spans="1:7" ht="16.5" hidden="1" customHeight="1" x14ac:dyDescent="0.25">
      <c r="A339" s="68" t="s">
        <v>26</v>
      </c>
      <c r="B339" s="69"/>
      <c r="C339" s="69"/>
      <c r="D339" s="43"/>
      <c r="E339" s="26">
        <f t="shared" ref="E339:E363" si="7">F339</f>
        <v>0</v>
      </c>
      <c r="F339" s="26"/>
      <c r="G339" s="26"/>
    </row>
    <row r="340" spans="1:7" ht="16.5" hidden="1" customHeight="1" x14ac:dyDescent="0.25">
      <c r="A340" s="77" t="s">
        <v>112</v>
      </c>
      <c r="B340" s="77"/>
      <c r="C340" s="77"/>
      <c r="D340" s="34">
        <v>211</v>
      </c>
      <c r="E340" s="26">
        <f t="shared" si="7"/>
        <v>0</v>
      </c>
      <c r="F340" s="26"/>
      <c r="G340" s="26"/>
    </row>
    <row r="341" spans="1:7" ht="19.5" hidden="1" customHeight="1" x14ac:dyDescent="0.25">
      <c r="A341" s="78" t="s">
        <v>113</v>
      </c>
      <c r="B341" s="78"/>
      <c r="C341" s="78"/>
      <c r="D341" s="34">
        <v>212</v>
      </c>
      <c r="E341" s="26">
        <f t="shared" si="7"/>
        <v>0</v>
      </c>
      <c r="F341" s="26"/>
      <c r="G341" s="26"/>
    </row>
    <row r="342" spans="1:7" ht="33.75" hidden="1" customHeight="1" x14ac:dyDescent="0.25">
      <c r="A342" s="77" t="s">
        <v>114</v>
      </c>
      <c r="B342" s="77"/>
      <c r="C342" s="77"/>
      <c r="D342" s="34">
        <v>213</v>
      </c>
      <c r="E342" s="26">
        <f t="shared" si="7"/>
        <v>0</v>
      </c>
      <c r="F342" s="26"/>
      <c r="G342" s="26"/>
    </row>
    <row r="343" spans="1:7" ht="16.5" hidden="1" customHeight="1" x14ac:dyDescent="0.25">
      <c r="A343" s="77" t="s">
        <v>115</v>
      </c>
      <c r="B343" s="77"/>
      <c r="C343" s="77"/>
      <c r="D343" s="34">
        <v>220</v>
      </c>
      <c r="E343" s="26">
        <f t="shared" si="7"/>
        <v>0</v>
      </c>
      <c r="F343" s="26">
        <f>F345+F346+F347+F348+F349+F350+F351+F353</f>
        <v>0</v>
      </c>
      <c r="G343" s="26"/>
    </row>
    <row r="344" spans="1:7" ht="16.5" hidden="1" customHeight="1" x14ac:dyDescent="0.25">
      <c r="A344" s="68" t="s">
        <v>26</v>
      </c>
      <c r="B344" s="69"/>
      <c r="C344" s="69"/>
      <c r="D344" s="34"/>
      <c r="E344" s="26">
        <f t="shared" si="7"/>
        <v>0</v>
      </c>
      <c r="F344" s="26"/>
      <c r="G344" s="26"/>
    </row>
    <row r="345" spans="1:7" ht="13.5" hidden="1" customHeight="1" x14ac:dyDescent="0.25">
      <c r="A345" s="77" t="s">
        <v>116</v>
      </c>
      <c r="B345" s="77"/>
      <c r="C345" s="77"/>
      <c r="D345" s="34">
        <v>221</v>
      </c>
      <c r="E345" s="26">
        <f t="shared" si="7"/>
        <v>0</v>
      </c>
      <c r="F345" s="26"/>
      <c r="G345" s="26"/>
    </row>
    <row r="346" spans="1:7" ht="15.75" hidden="1" customHeight="1" x14ac:dyDescent="0.25">
      <c r="A346" s="77" t="s">
        <v>117</v>
      </c>
      <c r="B346" s="77"/>
      <c r="C346" s="77"/>
      <c r="D346" s="34">
        <v>222</v>
      </c>
      <c r="E346" s="26">
        <f t="shared" si="7"/>
        <v>0</v>
      </c>
      <c r="F346" s="26"/>
      <c r="G346" s="26"/>
    </row>
    <row r="347" spans="1:7" ht="14.25" hidden="1" customHeight="1" x14ac:dyDescent="0.25">
      <c r="A347" s="77" t="s">
        <v>118</v>
      </c>
      <c r="B347" s="77"/>
      <c r="C347" s="77"/>
      <c r="D347" s="34">
        <v>223</v>
      </c>
      <c r="E347" s="26">
        <f t="shared" si="7"/>
        <v>0</v>
      </c>
      <c r="F347" s="26"/>
      <c r="G347" s="26"/>
    </row>
    <row r="348" spans="1:7" ht="30" hidden="1" customHeight="1" x14ac:dyDescent="0.25">
      <c r="A348" s="77" t="s">
        <v>119</v>
      </c>
      <c r="B348" s="77"/>
      <c r="C348" s="77"/>
      <c r="D348" s="34">
        <v>224</v>
      </c>
      <c r="E348" s="26">
        <f t="shared" si="7"/>
        <v>0</v>
      </c>
      <c r="F348" s="26"/>
      <c r="G348" s="26"/>
    </row>
    <row r="349" spans="1:7" ht="30.75" hidden="1" customHeight="1" x14ac:dyDescent="0.25">
      <c r="A349" s="77" t="s">
        <v>120</v>
      </c>
      <c r="B349" s="77"/>
      <c r="C349" s="77"/>
      <c r="D349" s="34">
        <v>225</v>
      </c>
      <c r="E349" s="26">
        <f t="shared" si="7"/>
        <v>0</v>
      </c>
      <c r="F349" s="26"/>
      <c r="G349" s="26"/>
    </row>
    <row r="350" spans="1:7" ht="15.75" hidden="1" customHeight="1" x14ac:dyDescent="0.25">
      <c r="A350" s="77" t="s">
        <v>121</v>
      </c>
      <c r="B350" s="77"/>
      <c r="C350" s="77"/>
      <c r="D350" s="34">
        <v>226</v>
      </c>
      <c r="E350" s="26">
        <f t="shared" si="7"/>
        <v>0</v>
      </c>
      <c r="F350" s="26"/>
      <c r="G350" s="26"/>
    </row>
    <row r="351" spans="1:7" ht="30" hidden="1" customHeight="1" x14ac:dyDescent="0.25">
      <c r="A351" s="77" t="s">
        <v>122</v>
      </c>
      <c r="B351" s="77"/>
      <c r="C351" s="77"/>
      <c r="D351" s="34">
        <v>240</v>
      </c>
      <c r="E351" s="26">
        <f t="shared" si="7"/>
        <v>0</v>
      </c>
      <c r="F351" s="26">
        <f>F353</f>
        <v>0</v>
      </c>
      <c r="G351" s="26"/>
    </row>
    <row r="352" spans="1:7" ht="15.75" hidden="1" customHeight="1" x14ac:dyDescent="0.25">
      <c r="A352" s="68" t="s">
        <v>26</v>
      </c>
      <c r="B352" s="69"/>
      <c r="C352" s="69"/>
      <c r="D352" s="34"/>
      <c r="E352" s="26">
        <f t="shared" si="7"/>
        <v>0</v>
      </c>
      <c r="F352" s="26"/>
      <c r="G352" s="26"/>
    </row>
    <row r="353" spans="1:7" ht="45.75" hidden="1" customHeight="1" x14ac:dyDescent="0.25">
      <c r="A353" s="77" t="s">
        <v>123</v>
      </c>
      <c r="B353" s="77"/>
      <c r="C353" s="77"/>
      <c r="D353" s="34">
        <v>241</v>
      </c>
      <c r="E353" s="26">
        <f t="shared" si="7"/>
        <v>0</v>
      </c>
      <c r="F353" s="26"/>
      <c r="G353" s="26"/>
    </row>
    <row r="354" spans="1:7" ht="19.5" hidden="1" customHeight="1" x14ac:dyDescent="0.25">
      <c r="A354" s="77" t="s">
        <v>124</v>
      </c>
      <c r="B354" s="77"/>
      <c r="C354" s="77"/>
      <c r="D354" s="34">
        <v>260</v>
      </c>
      <c r="E354" s="26">
        <f t="shared" si="7"/>
        <v>0</v>
      </c>
      <c r="F354" s="26">
        <f>F356</f>
        <v>0</v>
      </c>
      <c r="G354" s="26"/>
    </row>
    <row r="355" spans="1:7" ht="15" hidden="1" customHeight="1" x14ac:dyDescent="0.25">
      <c r="A355" s="68" t="s">
        <v>26</v>
      </c>
      <c r="B355" s="69"/>
      <c r="C355" s="69"/>
      <c r="D355" s="34"/>
      <c r="E355" s="26">
        <f t="shared" si="7"/>
        <v>0</v>
      </c>
      <c r="F355" s="26"/>
      <c r="G355" s="26"/>
    </row>
    <row r="356" spans="1:7" hidden="1" x14ac:dyDescent="0.25">
      <c r="A356" s="77" t="s">
        <v>125</v>
      </c>
      <c r="B356" s="77"/>
      <c r="C356" s="77"/>
      <c r="D356" s="34">
        <v>262</v>
      </c>
      <c r="E356" s="26">
        <f t="shared" si="7"/>
        <v>0</v>
      </c>
      <c r="F356" s="26"/>
      <c r="G356" s="26"/>
    </row>
    <row r="357" spans="1:7" hidden="1" x14ac:dyDescent="0.25">
      <c r="A357" s="77" t="s">
        <v>126</v>
      </c>
      <c r="B357" s="77"/>
      <c r="C357" s="77"/>
      <c r="D357" s="34">
        <v>290</v>
      </c>
      <c r="E357" s="26">
        <f t="shared" si="7"/>
        <v>0</v>
      </c>
      <c r="F357" s="26"/>
      <c r="G357" s="26"/>
    </row>
    <row r="358" spans="1:7" hidden="1" x14ac:dyDescent="0.25">
      <c r="A358" s="77" t="s">
        <v>127</v>
      </c>
      <c r="B358" s="77"/>
      <c r="C358" s="77"/>
      <c r="D358" s="34">
        <v>300</v>
      </c>
      <c r="E358" s="26">
        <f t="shared" si="7"/>
        <v>0</v>
      </c>
      <c r="F358" s="26">
        <f>F360+F361+F362+F363</f>
        <v>0</v>
      </c>
      <c r="G358" s="26"/>
    </row>
    <row r="359" spans="1:7" hidden="1" x14ac:dyDescent="0.25">
      <c r="A359" s="68" t="s">
        <v>26</v>
      </c>
      <c r="B359" s="69"/>
      <c r="C359" s="69"/>
      <c r="D359" s="34"/>
      <c r="E359" s="26">
        <f t="shared" si="7"/>
        <v>0</v>
      </c>
      <c r="F359" s="26"/>
      <c r="G359" s="26"/>
    </row>
    <row r="360" spans="1:7" ht="23.25" hidden="1" customHeight="1" x14ac:dyDescent="0.25">
      <c r="A360" s="77" t="s">
        <v>131</v>
      </c>
      <c r="B360" s="77"/>
      <c r="C360" s="77"/>
      <c r="D360" s="34" t="s">
        <v>201</v>
      </c>
      <c r="E360" s="26">
        <f t="shared" si="7"/>
        <v>0</v>
      </c>
      <c r="F360" s="26"/>
      <c r="G360" s="26"/>
    </row>
    <row r="361" spans="1:7" ht="30" hidden="1" customHeight="1" x14ac:dyDescent="0.25">
      <c r="A361" s="84" t="s">
        <v>129</v>
      </c>
      <c r="B361" s="84"/>
      <c r="C361" s="84"/>
      <c r="D361" s="36">
        <v>320</v>
      </c>
      <c r="E361" s="26">
        <f t="shared" si="7"/>
        <v>0</v>
      </c>
      <c r="F361" s="29"/>
      <c r="G361" s="29"/>
    </row>
    <row r="362" spans="1:7" ht="34.5" hidden="1" customHeight="1" x14ac:dyDescent="0.25">
      <c r="A362" s="84" t="s">
        <v>130</v>
      </c>
      <c r="B362" s="84"/>
      <c r="C362" s="84"/>
      <c r="D362" s="37">
        <v>330</v>
      </c>
      <c r="E362" s="26">
        <f t="shared" si="7"/>
        <v>0</v>
      </c>
      <c r="F362" s="29"/>
      <c r="G362" s="29"/>
    </row>
    <row r="363" spans="1:7" hidden="1" x14ac:dyDescent="0.25">
      <c r="A363" s="77" t="s">
        <v>131</v>
      </c>
      <c r="B363" s="77"/>
      <c r="C363" s="77"/>
      <c r="D363" s="34">
        <v>340</v>
      </c>
      <c r="E363" s="26">
        <f t="shared" si="7"/>
        <v>0</v>
      </c>
      <c r="F363" s="29"/>
      <c r="G363" s="26"/>
    </row>
    <row r="364" spans="1:7" ht="138.75" hidden="1" customHeight="1" x14ac:dyDescent="0.25">
      <c r="A364" s="90" t="str">
        <f>A300</f>
        <v>2) Оплата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v>
      </c>
      <c r="B364" s="91"/>
      <c r="C364" s="92"/>
      <c r="D364" s="30" t="str">
        <f>D300</f>
        <v>078200000.117582</v>
      </c>
      <c r="E364" s="27">
        <f>F364</f>
        <v>0</v>
      </c>
      <c r="F364" s="27">
        <f>F365+F370+F378+F381+F384+F385</f>
        <v>0</v>
      </c>
      <c r="G364" s="26"/>
    </row>
    <row r="365" spans="1:7" ht="18" hidden="1" customHeight="1" x14ac:dyDescent="0.25">
      <c r="A365" s="80" t="s">
        <v>111</v>
      </c>
      <c r="B365" s="80"/>
      <c r="C365" s="80"/>
      <c r="D365" s="34">
        <v>210</v>
      </c>
      <c r="E365" s="26">
        <f>F338</f>
        <v>0</v>
      </c>
      <c r="F365" s="26">
        <f>F367+F368+F369</f>
        <v>0</v>
      </c>
      <c r="G365" s="26"/>
    </row>
    <row r="366" spans="1:7" ht="18" hidden="1" customHeight="1" x14ac:dyDescent="0.25">
      <c r="A366" s="68" t="s">
        <v>26</v>
      </c>
      <c r="B366" s="69"/>
      <c r="C366" s="69"/>
      <c r="D366" s="43"/>
      <c r="E366" s="26">
        <f t="shared" ref="E366:E390" si="8">F366</f>
        <v>0</v>
      </c>
      <c r="F366" s="26"/>
      <c r="G366" s="26"/>
    </row>
    <row r="367" spans="1:7" ht="18" hidden="1" customHeight="1" x14ac:dyDescent="0.25">
      <c r="A367" s="77" t="s">
        <v>112</v>
      </c>
      <c r="B367" s="77"/>
      <c r="C367" s="77"/>
      <c r="D367" s="34">
        <v>211</v>
      </c>
      <c r="E367" s="26">
        <f t="shared" si="8"/>
        <v>0</v>
      </c>
      <c r="F367" s="26"/>
      <c r="G367" s="26"/>
    </row>
    <row r="368" spans="1:7" ht="18" hidden="1" customHeight="1" x14ac:dyDescent="0.25">
      <c r="A368" s="78" t="s">
        <v>113</v>
      </c>
      <c r="B368" s="78"/>
      <c r="C368" s="78"/>
      <c r="D368" s="34">
        <v>212</v>
      </c>
      <c r="E368" s="26">
        <f t="shared" si="8"/>
        <v>0</v>
      </c>
      <c r="F368" s="26"/>
      <c r="G368" s="26"/>
    </row>
    <row r="369" spans="1:7" ht="18" hidden="1" customHeight="1" x14ac:dyDescent="0.25">
      <c r="A369" s="77" t="s">
        <v>114</v>
      </c>
      <c r="B369" s="77"/>
      <c r="C369" s="77"/>
      <c r="D369" s="34">
        <v>213</v>
      </c>
      <c r="E369" s="26">
        <f t="shared" si="8"/>
        <v>0</v>
      </c>
      <c r="F369" s="26"/>
      <c r="G369" s="26"/>
    </row>
    <row r="370" spans="1:7" ht="18" hidden="1" customHeight="1" x14ac:dyDescent="0.25">
      <c r="A370" s="77" t="s">
        <v>115</v>
      </c>
      <c r="B370" s="77"/>
      <c r="C370" s="77"/>
      <c r="D370" s="34">
        <v>220</v>
      </c>
      <c r="E370" s="26">
        <f t="shared" si="8"/>
        <v>0</v>
      </c>
      <c r="F370" s="26">
        <f>F372+F373+F374+F375+F376+F377</f>
        <v>0</v>
      </c>
      <c r="G370" s="26"/>
    </row>
    <row r="371" spans="1:7" ht="18" hidden="1" customHeight="1" x14ac:dyDescent="0.25">
      <c r="A371" s="68" t="s">
        <v>26</v>
      </c>
      <c r="B371" s="69"/>
      <c r="C371" s="69"/>
      <c r="D371" s="34"/>
      <c r="E371" s="26">
        <f t="shared" si="8"/>
        <v>0</v>
      </c>
      <c r="F371" s="26"/>
      <c r="G371" s="26"/>
    </row>
    <row r="372" spans="1:7" ht="18" hidden="1" customHeight="1" x14ac:dyDescent="0.25">
      <c r="A372" s="77" t="s">
        <v>116</v>
      </c>
      <c r="B372" s="77"/>
      <c r="C372" s="77"/>
      <c r="D372" s="34">
        <v>221</v>
      </c>
      <c r="E372" s="26">
        <f t="shared" si="8"/>
        <v>0</v>
      </c>
      <c r="F372" s="26"/>
      <c r="G372" s="26"/>
    </row>
    <row r="373" spans="1:7" ht="18" hidden="1" customHeight="1" x14ac:dyDescent="0.25">
      <c r="A373" s="77" t="s">
        <v>117</v>
      </c>
      <c r="B373" s="77"/>
      <c r="C373" s="77"/>
      <c r="D373" s="34">
        <v>222</v>
      </c>
      <c r="E373" s="26">
        <f t="shared" si="8"/>
        <v>0</v>
      </c>
      <c r="F373" s="26"/>
      <c r="G373" s="26"/>
    </row>
    <row r="374" spans="1:7" ht="18" hidden="1" customHeight="1" x14ac:dyDescent="0.25">
      <c r="A374" s="77" t="s">
        <v>118</v>
      </c>
      <c r="B374" s="77"/>
      <c r="C374" s="77"/>
      <c r="D374" s="34">
        <v>223</v>
      </c>
      <c r="E374" s="26">
        <f t="shared" si="8"/>
        <v>0</v>
      </c>
      <c r="F374" s="26"/>
      <c r="G374" s="26"/>
    </row>
    <row r="375" spans="1:7" ht="18" hidden="1" customHeight="1" x14ac:dyDescent="0.25">
      <c r="A375" s="77" t="s">
        <v>119</v>
      </c>
      <c r="B375" s="77"/>
      <c r="C375" s="77"/>
      <c r="D375" s="34">
        <v>224</v>
      </c>
      <c r="E375" s="26">
        <f t="shared" si="8"/>
        <v>0</v>
      </c>
      <c r="F375" s="26"/>
      <c r="G375" s="26"/>
    </row>
    <row r="376" spans="1:7" ht="18" hidden="1" customHeight="1" x14ac:dyDescent="0.25">
      <c r="A376" s="77" t="s">
        <v>120</v>
      </c>
      <c r="B376" s="77"/>
      <c r="C376" s="77"/>
      <c r="D376" s="34">
        <v>225</v>
      </c>
      <c r="E376" s="26">
        <f t="shared" si="8"/>
        <v>0</v>
      </c>
      <c r="F376" s="26"/>
      <c r="G376" s="26"/>
    </row>
    <row r="377" spans="1:7" ht="18" hidden="1" customHeight="1" x14ac:dyDescent="0.25">
      <c r="A377" s="77" t="s">
        <v>121</v>
      </c>
      <c r="B377" s="77"/>
      <c r="C377" s="77"/>
      <c r="D377" s="34">
        <v>226</v>
      </c>
      <c r="E377" s="26">
        <f t="shared" si="8"/>
        <v>0</v>
      </c>
      <c r="F377" s="26"/>
      <c r="G377" s="26"/>
    </row>
    <row r="378" spans="1:7" ht="18" hidden="1" customHeight="1" x14ac:dyDescent="0.25">
      <c r="A378" s="77" t="s">
        <v>122</v>
      </c>
      <c r="B378" s="77"/>
      <c r="C378" s="77"/>
      <c r="D378" s="34">
        <v>240</v>
      </c>
      <c r="E378" s="26">
        <f t="shared" si="8"/>
        <v>0</v>
      </c>
      <c r="F378" s="26">
        <f>F380</f>
        <v>0</v>
      </c>
      <c r="G378" s="26"/>
    </row>
    <row r="379" spans="1:7" ht="18" hidden="1" customHeight="1" x14ac:dyDescent="0.25">
      <c r="A379" s="68" t="s">
        <v>26</v>
      </c>
      <c r="B379" s="69"/>
      <c r="C379" s="69"/>
      <c r="D379" s="34"/>
      <c r="E379" s="26">
        <f t="shared" si="8"/>
        <v>0</v>
      </c>
      <c r="F379" s="26"/>
      <c r="G379" s="26"/>
    </row>
    <row r="380" spans="1:7" ht="18" hidden="1" customHeight="1" x14ac:dyDescent="0.25">
      <c r="A380" s="77" t="s">
        <v>123</v>
      </c>
      <c r="B380" s="77"/>
      <c r="C380" s="77"/>
      <c r="D380" s="34">
        <v>241</v>
      </c>
      <c r="E380" s="26">
        <f t="shared" si="8"/>
        <v>0</v>
      </c>
      <c r="F380" s="26"/>
      <c r="G380" s="26"/>
    </row>
    <row r="381" spans="1:7" ht="18" hidden="1" customHeight="1" x14ac:dyDescent="0.25">
      <c r="A381" s="77" t="s">
        <v>124</v>
      </c>
      <c r="B381" s="77"/>
      <c r="C381" s="77"/>
      <c r="D381" s="34">
        <v>260</v>
      </c>
      <c r="E381" s="26">
        <f t="shared" si="8"/>
        <v>0</v>
      </c>
      <c r="F381" s="26">
        <f>F383</f>
        <v>0</v>
      </c>
      <c r="G381" s="26"/>
    </row>
    <row r="382" spans="1:7" ht="18" hidden="1" customHeight="1" x14ac:dyDescent="0.25">
      <c r="A382" s="68" t="s">
        <v>26</v>
      </c>
      <c r="B382" s="69"/>
      <c r="C382" s="69"/>
      <c r="D382" s="34"/>
      <c r="E382" s="26">
        <f t="shared" si="8"/>
        <v>0</v>
      </c>
      <c r="F382" s="26"/>
      <c r="G382" s="26"/>
    </row>
    <row r="383" spans="1:7" ht="18" hidden="1" customHeight="1" x14ac:dyDescent="0.25">
      <c r="A383" s="77" t="s">
        <v>125</v>
      </c>
      <c r="B383" s="77"/>
      <c r="C383" s="77"/>
      <c r="D383" s="34">
        <v>262</v>
      </c>
      <c r="E383" s="26">
        <f t="shared" si="8"/>
        <v>0</v>
      </c>
      <c r="F383" s="26"/>
      <c r="G383" s="26"/>
    </row>
    <row r="384" spans="1:7" ht="18" hidden="1" customHeight="1" x14ac:dyDescent="0.25">
      <c r="A384" s="77" t="s">
        <v>126</v>
      </c>
      <c r="B384" s="77"/>
      <c r="C384" s="77"/>
      <c r="D384" s="34">
        <v>290</v>
      </c>
      <c r="E384" s="26">
        <f t="shared" si="8"/>
        <v>0</v>
      </c>
      <c r="F384" s="26"/>
      <c r="G384" s="26"/>
    </row>
    <row r="385" spans="1:7" hidden="1" x14ac:dyDescent="0.25">
      <c r="A385" s="77" t="s">
        <v>127</v>
      </c>
      <c r="B385" s="77"/>
      <c r="C385" s="77"/>
      <c r="D385" s="34">
        <v>300</v>
      </c>
      <c r="E385" s="26">
        <f t="shared" si="8"/>
        <v>0</v>
      </c>
      <c r="F385" s="26">
        <f>F387+F388+F389+F390</f>
        <v>0</v>
      </c>
      <c r="G385" s="26"/>
    </row>
    <row r="386" spans="1:7" hidden="1" x14ac:dyDescent="0.25">
      <c r="A386" s="68" t="s">
        <v>26</v>
      </c>
      <c r="B386" s="69"/>
      <c r="C386" s="69"/>
      <c r="D386" s="34"/>
      <c r="E386" s="26">
        <f t="shared" si="8"/>
        <v>0</v>
      </c>
      <c r="F386" s="26"/>
      <c r="G386" s="26"/>
    </row>
    <row r="387" spans="1:7" ht="18" hidden="1" customHeight="1" x14ac:dyDescent="0.25">
      <c r="A387" s="77" t="s">
        <v>128</v>
      </c>
      <c r="B387" s="77"/>
      <c r="C387" s="77"/>
      <c r="D387" s="34">
        <v>310</v>
      </c>
      <c r="E387" s="26">
        <f t="shared" si="8"/>
        <v>0</v>
      </c>
      <c r="F387" s="26"/>
      <c r="G387" s="26"/>
    </row>
    <row r="388" spans="1:7" ht="18" hidden="1" customHeight="1" x14ac:dyDescent="0.25">
      <c r="A388" s="84" t="s">
        <v>129</v>
      </c>
      <c r="B388" s="84"/>
      <c r="C388" s="84"/>
      <c r="D388" s="36">
        <v>320</v>
      </c>
      <c r="E388" s="26">
        <f t="shared" si="8"/>
        <v>0</v>
      </c>
      <c r="F388" s="29"/>
      <c r="G388" s="29"/>
    </row>
    <row r="389" spans="1:7" ht="18" hidden="1" customHeight="1" x14ac:dyDescent="0.25">
      <c r="A389" s="84" t="s">
        <v>130</v>
      </c>
      <c r="B389" s="84"/>
      <c r="C389" s="84"/>
      <c r="D389" s="37">
        <v>330</v>
      </c>
      <c r="E389" s="26">
        <f t="shared" si="8"/>
        <v>0</v>
      </c>
      <c r="F389" s="29"/>
      <c r="G389" s="29"/>
    </row>
    <row r="390" spans="1:7" hidden="1" x14ac:dyDescent="0.25">
      <c r="A390" s="77" t="s">
        <v>131</v>
      </c>
      <c r="B390" s="77"/>
      <c r="C390" s="77"/>
      <c r="D390" s="34">
        <v>340</v>
      </c>
      <c r="E390" s="26">
        <f t="shared" si="8"/>
        <v>0</v>
      </c>
      <c r="F390" s="29"/>
      <c r="G390" s="26"/>
    </row>
    <row r="391" spans="1:7" ht="167.25" hidden="1" customHeight="1" x14ac:dyDescent="0.25">
      <c r="A391" s="90">
        <f>A301</f>
        <v>0</v>
      </c>
      <c r="B391" s="91"/>
      <c r="C391" s="92"/>
      <c r="D391" s="30">
        <f>D301</f>
        <v>0</v>
      </c>
      <c r="E391" s="27">
        <f>F391</f>
        <v>0</v>
      </c>
      <c r="F391" s="27">
        <f>F392+F397+F405+F408+F411+F412</f>
        <v>0</v>
      </c>
      <c r="G391" s="26"/>
    </row>
    <row r="392" spans="1:7" ht="18" hidden="1" customHeight="1" x14ac:dyDescent="0.25">
      <c r="A392" s="80" t="s">
        <v>111</v>
      </c>
      <c r="B392" s="80"/>
      <c r="C392" s="80"/>
      <c r="D392" s="34">
        <v>210</v>
      </c>
      <c r="E392" s="26">
        <f>F392</f>
        <v>0</v>
      </c>
      <c r="F392" s="26">
        <f>F394+F395+F396</f>
        <v>0</v>
      </c>
      <c r="G392" s="26"/>
    </row>
    <row r="393" spans="1:7" ht="18" hidden="1" customHeight="1" x14ac:dyDescent="0.25">
      <c r="A393" s="68" t="s">
        <v>26</v>
      </c>
      <c r="B393" s="69"/>
      <c r="C393" s="69"/>
      <c r="D393" s="43"/>
      <c r="E393" s="26">
        <f t="shared" ref="E393:E411" si="9">F393</f>
        <v>0</v>
      </c>
      <c r="F393" s="26"/>
      <c r="G393" s="26"/>
    </row>
    <row r="394" spans="1:7" ht="18" hidden="1" customHeight="1" x14ac:dyDescent="0.25">
      <c r="A394" s="77" t="s">
        <v>112</v>
      </c>
      <c r="B394" s="77"/>
      <c r="C394" s="77"/>
      <c r="D394" s="34">
        <v>211</v>
      </c>
      <c r="E394" s="26">
        <f t="shared" si="9"/>
        <v>0</v>
      </c>
      <c r="F394" s="26"/>
      <c r="G394" s="26"/>
    </row>
    <row r="395" spans="1:7" ht="18" hidden="1" customHeight="1" x14ac:dyDescent="0.25">
      <c r="A395" s="78" t="s">
        <v>113</v>
      </c>
      <c r="B395" s="78"/>
      <c r="C395" s="78"/>
      <c r="D395" s="34">
        <v>212</v>
      </c>
      <c r="E395" s="26">
        <f t="shared" si="9"/>
        <v>0</v>
      </c>
      <c r="F395" s="26"/>
      <c r="G395" s="26"/>
    </row>
    <row r="396" spans="1:7" ht="18" hidden="1" customHeight="1" x14ac:dyDescent="0.25">
      <c r="A396" s="77" t="s">
        <v>114</v>
      </c>
      <c r="B396" s="77"/>
      <c r="C396" s="77"/>
      <c r="D396" s="34">
        <v>213</v>
      </c>
      <c r="E396" s="26">
        <f t="shared" si="9"/>
        <v>0</v>
      </c>
      <c r="F396" s="26"/>
      <c r="G396" s="26"/>
    </row>
    <row r="397" spans="1:7" ht="18" hidden="1" customHeight="1" x14ac:dyDescent="0.25">
      <c r="A397" s="77" t="s">
        <v>115</v>
      </c>
      <c r="B397" s="77"/>
      <c r="C397" s="77"/>
      <c r="D397" s="34">
        <v>220</v>
      </c>
      <c r="E397" s="26">
        <f t="shared" si="9"/>
        <v>0</v>
      </c>
      <c r="F397" s="26">
        <f>F399+F400+F401+F402+F403+F404</f>
        <v>0</v>
      </c>
      <c r="G397" s="26"/>
    </row>
    <row r="398" spans="1:7" ht="18" hidden="1" customHeight="1" x14ac:dyDescent="0.25">
      <c r="A398" s="68" t="s">
        <v>26</v>
      </c>
      <c r="B398" s="69"/>
      <c r="C398" s="69"/>
      <c r="D398" s="34"/>
      <c r="E398" s="26">
        <f t="shared" si="9"/>
        <v>0</v>
      </c>
      <c r="F398" s="26"/>
      <c r="G398" s="26"/>
    </row>
    <row r="399" spans="1:7" ht="18" hidden="1" customHeight="1" x14ac:dyDescent="0.25">
      <c r="A399" s="77" t="s">
        <v>116</v>
      </c>
      <c r="B399" s="77"/>
      <c r="C399" s="77"/>
      <c r="D399" s="34">
        <v>221</v>
      </c>
      <c r="E399" s="26">
        <f t="shared" si="9"/>
        <v>0</v>
      </c>
      <c r="F399" s="26"/>
      <c r="G399" s="26"/>
    </row>
    <row r="400" spans="1:7" ht="18" hidden="1" customHeight="1" x14ac:dyDescent="0.25">
      <c r="A400" s="77" t="s">
        <v>117</v>
      </c>
      <c r="B400" s="77"/>
      <c r="C400" s="77"/>
      <c r="D400" s="34">
        <v>222</v>
      </c>
      <c r="E400" s="26">
        <f t="shared" si="9"/>
        <v>0</v>
      </c>
      <c r="F400" s="26"/>
      <c r="G400" s="26"/>
    </row>
    <row r="401" spans="1:7" ht="18" hidden="1" customHeight="1" x14ac:dyDescent="0.25">
      <c r="A401" s="77" t="s">
        <v>118</v>
      </c>
      <c r="B401" s="77"/>
      <c r="C401" s="77"/>
      <c r="D401" s="34">
        <v>223</v>
      </c>
      <c r="E401" s="26">
        <f t="shared" si="9"/>
        <v>0</v>
      </c>
      <c r="F401" s="26"/>
      <c r="G401" s="26"/>
    </row>
    <row r="402" spans="1:7" ht="18" hidden="1" customHeight="1" x14ac:dyDescent="0.25">
      <c r="A402" s="77" t="s">
        <v>119</v>
      </c>
      <c r="B402" s="77"/>
      <c r="C402" s="77"/>
      <c r="D402" s="34">
        <v>224</v>
      </c>
      <c r="E402" s="26">
        <f t="shared" si="9"/>
        <v>0</v>
      </c>
      <c r="F402" s="26"/>
      <c r="G402" s="26"/>
    </row>
    <row r="403" spans="1:7" ht="18" hidden="1" customHeight="1" x14ac:dyDescent="0.25">
      <c r="A403" s="77" t="s">
        <v>120</v>
      </c>
      <c r="B403" s="77"/>
      <c r="C403" s="77"/>
      <c r="D403" s="34">
        <v>225</v>
      </c>
      <c r="E403" s="26">
        <f t="shared" si="9"/>
        <v>0</v>
      </c>
      <c r="F403" s="26"/>
      <c r="G403" s="26"/>
    </row>
    <row r="404" spans="1:7" ht="18" hidden="1" customHeight="1" x14ac:dyDescent="0.25">
      <c r="A404" s="77" t="s">
        <v>121</v>
      </c>
      <c r="B404" s="77"/>
      <c r="C404" s="77"/>
      <c r="D404" s="34">
        <v>226</v>
      </c>
      <c r="E404" s="26">
        <f t="shared" si="9"/>
        <v>0</v>
      </c>
      <c r="F404" s="26"/>
      <c r="G404" s="26"/>
    </row>
    <row r="405" spans="1:7" ht="18" hidden="1" customHeight="1" x14ac:dyDescent="0.25">
      <c r="A405" s="77" t="s">
        <v>122</v>
      </c>
      <c r="B405" s="77"/>
      <c r="C405" s="77"/>
      <c r="D405" s="34">
        <v>240</v>
      </c>
      <c r="E405" s="26">
        <f t="shared" si="9"/>
        <v>0</v>
      </c>
      <c r="F405" s="26">
        <f>F407</f>
        <v>0</v>
      </c>
      <c r="G405" s="26"/>
    </row>
    <row r="406" spans="1:7" ht="18" hidden="1" customHeight="1" x14ac:dyDescent="0.25">
      <c r="A406" s="68" t="s">
        <v>26</v>
      </c>
      <c r="B406" s="69"/>
      <c r="C406" s="69"/>
      <c r="D406" s="34"/>
      <c r="E406" s="26">
        <f t="shared" si="9"/>
        <v>0</v>
      </c>
      <c r="F406" s="26"/>
      <c r="G406" s="26"/>
    </row>
    <row r="407" spans="1:7" ht="18" hidden="1" customHeight="1" x14ac:dyDescent="0.25">
      <c r="A407" s="77" t="s">
        <v>123</v>
      </c>
      <c r="B407" s="77"/>
      <c r="C407" s="77"/>
      <c r="D407" s="34">
        <v>241</v>
      </c>
      <c r="E407" s="26">
        <f t="shared" si="9"/>
        <v>0</v>
      </c>
      <c r="F407" s="26"/>
      <c r="G407" s="26"/>
    </row>
    <row r="408" spans="1:7" ht="18" hidden="1" customHeight="1" x14ac:dyDescent="0.25">
      <c r="A408" s="77" t="s">
        <v>124</v>
      </c>
      <c r="B408" s="77"/>
      <c r="C408" s="77"/>
      <c r="D408" s="34">
        <v>260</v>
      </c>
      <c r="E408" s="26">
        <f t="shared" si="9"/>
        <v>0</v>
      </c>
      <c r="F408" s="26">
        <f>F410</f>
        <v>0</v>
      </c>
      <c r="G408" s="26"/>
    </row>
    <row r="409" spans="1:7" ht="18" hidden="1" customHeight="1" x14ac:dyDescent="0.25">
      <c r="A409" s="68" t="s">
        <v>26</v>
      </c>
      <c r="B409" s="69"/>
      <c r="C409" s="69"/>
      <c r="D409" s="34"/>
      <c r="E409" s="26">
        <f t="shared" si="9"/>
        <v>0</v>
      </c>
      <c r="F409" s="26"/>
      <c r="G409" s="26"/>
    </row>
    <row r="410" spans="1:7" ht="18" hidden="1" customHeight="1" x14ac:dyDescent="0.25">
      <c r="A410" s="77" t="s">
        <v>125</v>
      </c>
      <c r="B410" s="77"/>
      <c r="C410" s="77"/>
      <c r="D410" s="34">
        <v>262</v>
      </c>
      <c r="E410" s="26">
        <f t="shared" si="9"/>
        <v>0</v>
      </c>
      <c r="F410" s="26"/>
      <c r="G410" s="26"/>
    </row>
    <row r="411" spans="1:7" ht="18" hidden="1" customHeight="1" x14ac:dyDescent="0.25">
      <c r="A411" s="77" t="s">
        <v>126</v>
      </c>
      <c r="B411" s="77"/>
      <c r="C411" s="77"/>
      <c r="D411" s="34">
        <v>290</v>
      </c>
      <c r="E411" s="26">
        <f t="shared" si="9"/>
        <v>0</v>
      </c>
      <c r="F411" s="26"/>
      <c r="G411" s="26"/>
    </row>
    <row r="412" spans="1:7" ht="18" hidden="1" customHeight="1" x14ac:dyDescent="0.25">
      <c r="A412" s="77"/>
      <c r="B412" s="77"/>
      <c r="C412" s="77"/>
      <c r="D412" s="34"/>
      <c r="E412" s="26"/>
      <c r="F412" s="26"/>
      <c r="G412" s="26"/>
    </row>
    <row r="413" spans="1:7" ht="18" hidden="1" customHeight="1" x14ac:dyDescent="0.25">
      <c r="A413" s="68"/>
      <c r="B413" s="69"/>
      <c r="C413" s="69"/>
      <c r="D413" s="34"/>
      <c r="E413" s="26"/>
      <c r="F413" s="26"/>
      <c r="G413" s="26"/>
    </row>
    <row r="414" spans="1:7" ht="18" hidden="1" customHeight="1" x14ac:dyDescent="0.25">
      <c r="A414" s="77"/>
      <c r="B414" s="77"/>
      <c r="C414" s="77"/>
      <c r="D414" s="34"/>
      <c r="E414" s="26"/>
      <c r="F414" s="26"/>
      <c r="G414" s="26"/>
    </row>
    <row r="415" spans="1:7" ht="18" hidden="1" customHeight="1" x14ac:dyDescent="0.25">
      <c r="A415" s="84"/>
      <c r="B415" s="84"/>
      <c r="C415" s="84"/>
      <c r="D415" s="36"/>
      <c r="E415" s="26"/>
      <c r="F415" s="29"/>
      <c r="G415" s="29"/>
    </row>
    <row r="416" spans="1:7" ht="18" hidden="1" customHeight="1" x14ac:dyDescent="0.25">
      <c r="A416" s="84"/>
      <c r="B416" s="84"/>
      <c r="C416" s="84"/>
      <c r="D416" s="37"/>
      <c r="E416" s="26"/>
      <c r="F416" s="29"/>
      <c r="G416" s="29"/>
    </row>
    <row r="417" spans="1:7" ht="18" hidden="1" customHeight="1" x14ac:dyDescent="0.25">
      <c r="A417" s="77"/>
      <c r="B417" s="77"/>
      <c r="C417" s="77"/>
      <c r="D417" s="34"/>
      <c r="E417" s="26"/>
      <c r="F417" s="29"/>
      <c r="G417" s="26"/>
    </row>
    <row r="418" spans="1:7" ht="363.75" customHeight="1" x14ac:dyDescent="0.25">
      <c r="A418" s="90" t="str">
        <f>A302</f>
        <v>1)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Шушенского района "Развитие образования Шушенского района"</v>
      </c>
      <c r="B418" s="91"/>
      <c r="C418" s="92"/>
      <c r="D418" s="30" t="str">
        <f>D302</f>
        <v>078 0702 01100 75640 612</v>
      </c>
      <c r="E418" s="27">
        <f>F418</f>
        <v>253910</v>
      </c>
      <c r="F418" s="27">
        <f>F419+F424+F432+F435+F438+F439</f>
        <v>253910</v>
      </c>
      <c r="G418" s="26"/>
    </row>
    <row r="419" spans="1:7" ht="18" hidden="1" customHeight="1" x14ac:dyDescent="0.25">
      <c r="A419" s="80" t="s">
        <v>111</v>
      </c>
      <c r="B419" s="80"/>
      <c r="C419" s="80"/>
      <c r="D419" s="34">
        <v>210</v>
      </c>
      <c r="E419" s="26">
        <f>F419</f>
        <v>0</v>
      </c>
      <c r="F419" s="26">
        <f>F421+F422+F423</f>
        <v>0</v>
      </c>
      <c r="G419" s="26"/>
    </row>
    <row r="420" spans="1:7" ht="18" hidden="1" customHeight="1" x14ac:dyDescent="0.25">
      <c r="A420" s="68" t="s">
        <v>26</v>
      </c>
      <c r="B420" s="69"/>
      <c r="C420" s="69"/>
      <c r="D420" s="43"/>
      <c r="E420" s="26">
        <f t="shared" ref="E420:E444" si="10">F420</f>
        <v>0</v>
      </c>
      <c r="F420" s="26"/>
      <c r="G420" s="26"/>
    </row>
    <row r="421" spans="1:7" ht="18" hidden="1" customHeight="1" x14ac:dyDescent="0.25">
      <c r="A421" s="77" t="s">
        <v>112</v>
      </c>
      <c r="B421" s="77"/>
      <c r="C421" s="77"/>
      <c r="D421" s="34">
        <v>211</v>
      </c>
      <c r="E421" s="26">
        <f t="shared" si="10"/>
        <v>0</v>
      </c>
      <c r="F421" s="26"/>
      <c r="G421" s="26"/>
    </row>
    <row r="422" spans="1:7" ht="18" hidden="1" customHeight="1" x14ac:dyDescent="0.25">
      <c r="A422" s="78" t="s">
        <v>113</v>
      </c>
      <c r="B422" s="78"/>
      <c r="C422" s="78"/>
      <c r="D422" s="34">
        <v>212</v>
      </c>
      <c r="E422" s="26">
        <f t="shared" si="10"/>
        <v>0</v>
      </c>
      <c r="F422" s="26"/>
      <c r="G422" s="26"/>
    </row>
    <row r="423" spans="1:7" ht="18" hidden="1" customHeight="1" x14ac:dyDescent="0.25">
      <c r="A423" s="77" t="s">
        <v>114</v>
      </c>
      <c r="B423" s="77"/>
      <c r="C423" s="77"/>
      <c r="D423" s="34">
        <v>213</v>
      </c>
      <c r="E423" s="26">
        <f t="shared" si="10"/>
        <v>0</v>
      </c>
      <c r="F423" s="26"/>
      <c r="G423" s="26"/>
    </row>
    <row r="424" spans="1:7" ht="18" hidden="1" customHeight="1" x14ac:dyDescent="0.25">
      <c r="A424" s="77" t="s">
        <v>115</v>
      </c>
      <c r="B424" s="77"/>
      <c r="C424" s="77"/>
      <c r="D424" s="34">
        <v>220</v>
      </c>
      <c r="E424" s="26">
        <f t="shared" si="10"/>
        <v>0</v>
      </c>
      <c r="F424" s="26">
        <f>F426+F427+F428+F429+F430+F431</f>
        <v>0</v>
      </c>
      <c r="G424" s="26"/>
    </row>
    <row r="425" spans="1:7" ht="18" hidden="1" customHeight="1" x14ac:dyDescent="0.25">
      <c r="A425" s="68" t="s">
        <v>26</v>
      </c>
      <c r="B425" s="69"/>
      <c r="C425" s="69"/>
      <c r="D425" s="34"/>
      <c r="E425" s="26">
        <f t="shared" si="10"/>
        <v>0</v>
      </c>
      <c r="F425" s="26"/>
      <c r="G425" s="26"/>
    </row>
    <row r="426" spans="1:7" ht="18" hidden="1" customHeight="1" x14ac:dyDescent="0.25">
      <c r="A426" s="77" t="s">
        <v>116</v>
      </c>
      <c r="B426" s="77"/>
      <c r="C426" s="77"/>
      <c r="D426" s="34">
        <v>221</v>
      </c>
      <c r="E426" s="26">
        <f t="shared" si="10"/>
        <v>0</v>
      </c>
      <c r="F426" s="26"/>
      <c r="G426" s="26"/>
    </row>
    <row r="427" spans="1:7" ht="18" hidden="1" customHeight="1" x14ac:dyDescent="0.25">
      <c r="A427" s="77" t="s">
        <v>117</v>
      </c>
      <c r="B427" s="77"/>
      <c r="C427" s="77"/>
      <c r="D427" s="34">
        <v>222</v>
      </c>
      <c r="E427" s="26">
        <f t="shared" si="10"/>
        <v>0</v>
      </c>
      <c r="F427" s="26"/>
      <c r="G427" s="26"/>
    </row>
    <row r="428" spans="1:7" ht="18" hidden="1" customHeight="1" x14ac:dyDescent="0.25">
      <c r="A428" s="77" t="s">
        <v>118</v>
      </c>
      <c r="B428" s="77"/>
      <c r="C428" s="77"/>
      <c r="D428" s="34">
        <v>223</v>
      </c>
      <c r="E428" s="26">
        <f t="shared" si="10"/>
        <v>0</v>
      </c>
      <c r="F428" s="26"/>
      <c r="G428" s="26"/>
    </row>
    <row r="429" spans="1:7" ht="18" hidden="1" customHeight="1" x14ac:dyDescent="0.25">
      <c r="A429" s="77" t="s">
        <v>119</v>
      </c>
      <c r="B429" s="77"/>
      <c r="C429" s="77"/>
      <c r="D429" s="34">
        <v>224</v>
      </c>
      <c r="E429" s="26">
        <f t="shared" si="10"/>
        <v>0</v>
      </c>
      <c r="F429" s="26"/>
      <c r="G429" s="26"/>
    </row>
    <row r="430" spans="1:7" ht="18" hidden="1" customHeight="1" x14ac:dyDescent="0.25">
      <c r="A430" s="77" t="s">
        <v>120</v>
      </c>
      <c r="B430" s="77"/>
      <c r="C430" s="77"/>
      <c r="D430" s="34">
        <v>225</v>
      </c>
      <c r="E430" s="26">
        <f t="shared" si="10"/>
        <v>0</v>
      </c>
      <c r="F430" s="26"/>
      <c r="G430" s="26"/>
    </row>
    <row r="431" spans="1:7" ht="18" hidden="1" customHeight="1" x14ac:dyDescent="0.25">
      <c r="A431" s="77" t="s">
        <v>121</v>
      </c>
      <c r="B431" s="77"/>
      <c r="C431" s="77"/>
      <c r="D431" s="34">
        <v>226</v>
      </c>
      <c r="E431" s="26">
        <f t="shared" si="10"/>
        <v>0</v>
      </c>
      <c r="F431" s="26"/>
      <c r="G431" s="26"/>
    </row>
    <row r="432" spans="1:7" ht="18" hidden="1" customHeight="1" x14ac:dyDescent="0.25">
      <c r="A432" s="77" t="s">
        <v>122</v>
      </c>
      <c r="B432" s="77"/>
      <c r="C432" s="77"/>
      <c r="D432" s="34">
        <v>240</v>
      </c>
      <c r="E432" s="26">
        <f t="shared" si="10"/>
        <v>0</v>
      </c>
      <c r="F432" s="26">
        <f>F434</f>
        <v>0</v>
      </c>
      <c r="G432" s="26"/>
    </row>
    <row r="433" spans="1:7" ht="18" hidden="1" customHeight="1" x14ac:dyDescent="0.25">
      <c r="A433" s="68" t="s">
        <v>26</v>
      </c>
      <c r="B433" s="69"/>
      <c r="C433" s="69"/>
      <c r="D433" s="34"/>
      <c r="E433" s="26">
        <f t="shared" si="10"/>
        <v>0</v>
      </c>
      <c r="F433" s="26"/>
      <c r="G433" s="26"/>
    </row>
    <row r="434" spans="1:7" ht="18" hidden="1" customHeight="1" x14ac:dyDescent="0.25">
      <c r="A434" s="77" t="s">
        <v>123</v>
      </c>
      <c r="B434" s="77"/>
      <c r="C434" s="77"/>
      <c r="D434" s="34">
        <v>241</v>
      </c>
      <c r="E434" s="26">
        <f t="shared" si="10"/>
        <v>0</v>
      </c>
      <c r="F434" s="26"/>
      <c r="G434" s="26"/>
    </row>
    <row r="435" spans="1:7" ht="18" hidden="1" customHeight="1" x14ac:dyDescent="0.25">
      <c r="A435" s="77" t="s">
        <v>124</v>
      </c>
      <c r="B435" s="77"/>
      <c r="C435" s="77"/>
      <c r="D435" s="34">
        <v>260</v>
      </c>
      <c r="E435" s="26">
        <f t="shared" si="10"/>
        <v>0</v>
      </c>
      <c r="F435" s="26">
        <f>F437</f>
        <v>0</v>
      </c>
      <c r="G435" s="26"/>
    </row>
    <row r="436" spans="1:7" ht="18" hidden="1" customHeight="1" x14ac:dyDescent="0.25">
      <c r="A436" s="68" t="s">
        <v>26</v>
      </c>
      <c r="B436" s="69"/>
      <c r="C436" s="69"/>
      <c r="D436" s="34"/>
      <c r="E436" s="26">
        <f t="shared" si="10"/>
        <v>0</v>
      </c>
      <c r="F436" s="26"/>
      <c r="G436" s="26"/>
    </row>
    <row r="437" spans="1:7" ht="18" hidden="1" customHeight="1" x14ac:dyDescent="0.25">
      <c r="A437" s="77" t="s">
        <v>125</v>
      </c>
      <c r="B437" s="77"/>
      <c r="C437" s="77"/>
      <c r="D437" s="34">
        <v>262</v>
      </c>
      <c r="E437" s="26">
        <f t="shared" si="10"/>
        <v>0</v>
      </c>
      <c r="F437" s="26"/>
      <c r="G437" s="26"/>
    </row>
    <row r="438" spans="1:7" ht="36" hidden="1" customHeight="1" x14ac:dyDescent="0.25">
      <c r="A438" s="77" t="s">
        <v>126</v>
      </c>
      <c r="B438" s="77"/>
      <c r="C438" s="77"/>
      <c r="D438" s="34">
        <v>290</v>
      </c>
      <c r="E438" s="26">
        <f t="shared" si="10"/>
        <v>0</v>
      </c>
      <c r="F438" s="26"/>
      <c r="G438" s="26"/>
    </row>
    <row r="439" spans="1:7" ht="18" customHeight="1" x14ac:dyDescent="0.25">
      <c r="A439" s="77" t="s">
        <v>127</v>
      </c>
      <c r="B439" s="77"/>
      <c r="C439" s="77"/>
      <c r="D439" s="34">
        <v>300</v>
      </c>
      <c r="E439" s="26">
        <f t="shared" si="10"/>
        <v>253910</v>
      </c>
      <c r="F439" s="26">
        <f>F441+F442+F443+F444</f>
        <v>253910</v>
      </c>
      <c r="G439" s="26"/>
    </row>
    <row r="440" spans="1:7" x14ac:dyDescent="0.25">
      <c r="A440" s="68" t="s">
        <v>26</v>
      </c>
      <c r="B440" s="69"/>
      <c r="C440" s="69"/>
      <c r="D440" s="34"/>
      <c r="E440" s="26">
        <f t="shared" si="10"/>
        <v>0</v>
      </c>
      <c r="F440" s="26"/>
      <c r="G440" s="26"/>
    </row>
    <row r="441" spans="1:7" x14ac:dyDescent="0.25">
      <c r="A441" s="77" t="s">
        <v>128</v>
      </c>
      <c r="B441" s="77"/>
      <c r="C441" s="77"/>
      <c r="D441" s="34">
        <v>310</v>
      </c>
      <c r="E441" s="26">
        <f t="shared" si="10"/>
        <v>253910</v>
      </c>
      <c r="F441" s="26">
        <f>167699+86211</f>
        <v>253910</v>
      </c>
      <c r="G441" s="26"/>
    </row>
    <row r="442" spans="1:7" hidden="1" x14ac:dyDescent="0.25">
      <c r="A442" s="84" t="s">
        <v>129</v>
      </c>
      <c r="B442" s="84"/>
      <c r="C442" s="84"/>
      <c r="D442" s="36">
        <v>320</v>
      </c>
      <c r="E442" s="26">
        <f t="shared" si="10"/>
        <v>0</v>
      </c>
      <c r="F442" s="29"/>
      <c r="G442" s="29"/>
    </row>
    <row r="443" spans="1:7" ht="32.25" hidden="1" customHeight="1" x14ac:dyDescent="0.25">
      <c r="A443" s="84" t="s">
        <v>130</v>
      </c>
      <c r="B443" s="84"/>
      <c r="C443" s="84"/>
      <c r="D443" s="37">
        <v>330</v>
      </c>
      <c r="E443" s="26">
        <f t="shared" si="10"/>
        <v>0</v>
      </c>
      <c r="F443" s="29"/>
      <c r="G443" s="29"/>
    </row>
    <row r="444" spans="1:7" ht="18" hidden="1" customHeight="1" x14ac:dyDescent="0.25">
      <c r="A444" s="77" t="s">
        <v>131</v>
      </c>
      <c r="B444" s="77"/>
      <c r="C444" s="77"/>
      <c r="D444" s="34">
        <v>340</v>
      </c>
      <c r="E444" s="26">
        <f t="shared" si="10"/>
        <v>0</v>
      </c>
      <c r="F444" s="29"/>
      <c r="G444" s="26"/>
    </row>
    <row r="445" spans="1:7" ht="165" hidden="1" customHeight="1" x14ac:dyDescent="0.25">
      <c r="A445" s="90" t="str">
        <f>A303</f>
        <v>5)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за счет средств районного бюджета, в рамках подпрограммы "Развитие дошкольного, общего и дополнительного образования детей" муниципальной программы Шушенского района "Развитие образования Шушенского района"</v>
      </c>
      <c r="B445" s="91"/>
      <c r="C445" s="92"/>
      <c r="D445" s="44" t="str">
        <f>D303</f>
        <v>078207020.119223</v>
      </c>
      <c r="E445" s="27">
        <f>F445</f>
        <v>0</v>
      </c>
      <c r="F445" s="27">
        <f>F446+F451+F459+F462+F465+F466</f>
        <v>0</v>
      </c>
      <c r="G445" s="26"/>
    </row>
    <row r="446" spans="1:7" ht="18" hidden="1" customHeight="1" x14ac:dyDescent="0.25">
      <c r="A446" s="80" t="s">
        <v>111</v>
      </c>
      <c r="B446" s="80"/>
      <c r="C446" s="80"/>
      <c r="D446" s="34">
        <v>210</v>
      </c>
      <c r="E446" s="26">
        <f>F446</f>
        <v>0</v>
      </c>
      <c r="F446" s="26">
        <f>F448+F449+F450</f>
        <v>0</v>
      </c>
      <c r="G446" s="26"/>
    </row>
    <row r="447" spans="1:7" ht="18" hidden="1" customHeight="1" x14ac:dyDescent="0.25">
      <c r="A447" s="68" t="s">
        <v>26</v>
      </c>
      <c r="B447" s="69"/>
      <c r="C447" s="69"/>
      <c r="D447" s="43"/>
      <c r="E447" s="26"/>
      <c r="F447" s="26"/>
      <c r="G447" s="26"/>
    </row>
    <row r="448" spans="1:7" ht="18" hidden="1" customHeight="1" x14ac:dyDescent="0.25">
      <c r="A448" s="77" t="s">
        <v>112</v>
      </c>
      <c r="B448" s="77"/>
      <c r="C448" s="77"/>
      <c r="D448" s="34">
        <v>211</v>
      </c>
      <c r="E448" s="26">
        <f>F448</f>
        <v>0</v>
      </c>
      <c r="F448" s="26"/>
      <c r="G448" s="26"/>
    </row>
    <row r="449" spans="1:7" ht="18" hidden="1" customHeight="1" x14ac:dyDescent="0.25">
      <c r="A449" s="78" t="s">
        <v>113</v>
      </c>
      <c r="B449" s="78"/>
      <c r="C449" s="78"/>
      <c r="D449" s="34">
        <v>212</v>
      </c>
      <c r="E449" s="26">
        <f t="shared" ref="E449:E471" si="11">F449</f>
        <v>0</v>
      </c>
      <c r="F449" s="26"/>
      <c r="G449" s="26"/>
    </row>
    <row r="450" spans="1:7" ht="18" hidden="1" customHeight="1" x14ac:dyDescent="0.25">
      <c r="A450" s="77" t="s">
        <v>114</v>
      </c>
      <c r="B450" s="77"/>
      <c r="C450" s="77"/>
      <c r="D450" s="34">
        <v>213</v>
      </c>
      <c r="E450" s="26">
        <f t="shared" si="11"/>
        <v>0</v>
      </c>
      <c r="F450" s="26"/>
      <c r="G450" s="26"/>
    </row>
    <row r="451" spans="1:7" ht="18" hidden="1" customHeight="1" x14ac:dyDescent="0.25">
      <c r="A451" s="77" t="s">
        <v>115</v>
      </c>
      <c r="B451" s="77"/>
      <c r="C451" s="77"/>
      <c r="D451" s="34">
        <v>220</v>
      </c>
      <c r="E451" s="26">
        <f t="shared" si="11"/>
        <v>0</v>
      </c>
      <c r="F451" s="26">
        <f>F453+F454+F455+F456+F457+F458</f>
        <v>0</v>
      </c>
      <c r="G451" s="26"/>
    </row>
    <row r="452" spans="1:7" ht="18" hidden="1" customHeight="1" x14ac:dyDescent="0.25">
      <c r="A452" s="68" t="s">
        <v>26</v>
      </c>
      <c r="B452" s="69"/>
      <c r="C452" s="69"/>
      <c r="D452" s="34"/>
      <c r="E452" s="26">
        <f t="shared" si="11"/>
        <v>0</v>
      </c>
      <c r="F452" s="26"/>
      <c r="G452" s="26"/>
    </row>
    <row r="453" spans="1:7" ht="18" hidden="1" customHeight="1" x14ac:dyDescent="0.25">
      <c r="A453" s="77" t="s">
        <v>116</v>
      </c>
      <c r="B453" s="77"/>
      <c r="C453" s="77"/>
      <c r="D453" s="34">
        <v>221</v>
      </c>
      <c r="E453" s="26">
        <f t="shared" si="11"/>
        <v>0</v>
      </c>
      <c r="F453" s="26"/>
      <c r="G453" s="26"/>
    </row>
    <row r="454" spans="1:7" ht="18" hidden="1" customHeight="1" x14ac:dyDescent="0.25">
      <c r="A454" s="77" t="s">
        <v>117</v>
      </c>
      <c r="B454" s="77"/>
      <c r="C454" s="77"/>
      <c r="D454" s="34">
        <v>222</v>
      </c>
      <c r="E454" s="26">
        <f t="shared" si="11"/>
        <v>0</v>
      </c>
      <c r="F454" s="26"/>
      <c r="G454" s="26"/>
    </row>
    <row r="455" spans="1:7" ht="18" hidden="1" customHeight="1" x14ac:dyDescent="0.25">
      <c r="A455" s="77" t="s">
        <v>118</v>
      </c>
      <c r="B455" s="77"/>
      <c r="C455" s="77"/>
      <c r="D455" s="34">
        <v>223</v>
      </c>
      <c r="E455" s="26">
        <f t="shared" si="11"/>
        <v>0</v>
      </c>
      <c r="F455" s="26"/>
      <c r="G455" s="26"/>
    </row>
    <row r="456" spans="1:7" ht="18" hidden="1" customHeight="1" x14ac:dyDescent="0.25">
      <c r="A456" s="77" t="s">
        <v>119</v>
      </c>
      <c r="B456" s="77"/>
      <c r="C456" s="77"/>
      <c r="D456" s="34">
        <v>224</v>
      </c>
      <c r="E456" s="26">
        <f t="shared" si="11"/>
        <v>0</v>
      </c>
      <c r="F456" s="26"/>
      <c r="G456" s="26"/>
    </row>
    <row r="457" spans="1:7" ht="18" hidden="1" customHeight="1" x14ac:dyDescent="0.25">
      <c r="A457" s="77" t="s">
        <v>120</v>
      </c>
      <c r="B457" s="77"/>
      <c r="C457" s="77"/>
      <c r="D457" s="34">
        <v>225</v>
      </c>
      <c r="E457" s="26">
        <f t="shared" si="11"/>
        <v>0</v>
      </c>
      <c r="F457" s="26"/>
      <c r="G457" s="26"/>
    </row>
    <row r="458" spans="1:7" ht="18" hidden="1" customHeight="1" x14ac:dyDescent="0.25">
      <c r="A458" s="77" t="s">
        <v>121</v>
      </c>
      <c r="B458" s="77"/>
      <c r="C458" s="77"/>
      <c r="D458" s="34">
        <v>226</v>
      </c>
      <c r="E458" s="26">
        <f t="shared" si="11"/>
        <v>0</v>
      </c>
      <c r="F458" s="26"/>
      <c r="G458" s="26"/>
    </row>
    <row r="459" spans="1:7" ht="18" hidden="1" customHeight="1" x14ac:dyDescent="0.25">
      <c r="A459" s="77" t="s">
        <v>122</v>
      </c>
      <c r="B459" s="77"/>
      <c r="C459" s="77"/>
      <c r="D459" s="34">
        <v>240</v>
      </c>
      <c r="E459" s="26">
        <f t="shared" si="11"/>
        <v>0</v>
      </c>
      <c r="F459" s="26">
        <f>F461</f>
        <v>0</v>
      </c>
      <c r="G459" s="26"/>
    </row>
    <row r="460" spans="1:7" ht="18" hidden="1" customHeight="1" x14ac:dyDescent="0.25">
      <c r="A460" s="68" t="s">
        <v>26</v>
      </c>
      <c r="B460" s="69"/>
      <c r="C460" s="69"/>
      <c r="D460" s="34"/>
      <c r="E460" s="26">
        <f t="shared" si="11"/>
        <v>0</v>
      </c>
      <c r="F460" s="26"/>
      <c r="G460" s="26"/>
    </row>
    <row r="461" spans="1:7" ht="18" hidden="1" customHeight="1" x14ac:dyDescent="0.25">
      <c r="A461" s="77" t="s">
        <v>123</v>
      </c>
      <c r="B461" s="77"/>
      <c r="C461" s="77"/>
      <c r="D461" s="34">
        <v>241</v>
      </c>
      <c r="E461" s="26">
        <f t="shared" si="11"/>
        <v>0</v>
      </c>
      <c r="F461" s="26"/>
      <c r="G461" s="26"/>
    </row>
    <row r="462" spans="1:7" ht="18" hidden="1" customHeight="1" x14ac:dyDescent="0.25">
      <c r="A462" s="77" t="s">
        <v>124</v>
      </c>
      <c r="B462" s="77"/>
      <c r="C462" s="77"/>
      <c r="D462" s="34">
        <v>260</v>
      </c>
      <c r="E462" s="26">
        <f t="shared" si="11"/>
        <v>0</v>
      </c>
      <c r="F462" s="26">
        <f>F464</f>
        <v>0</v>
      </c>
      <c r="G462" s="26"/>
    </row>
    <row r="463" spans="1:7" ht="18" hidden="1" customHeight="1" x14ac:dyDescent="0.25">
      <c r="A463" s="68" t="s">
        <v>26</v>
      </c>
      <c r="B463" s="69"/>
      <c r="C463" s="69"/>
      <c r="D463" s="34"/>
      <c r="E463" s="26">
        <f t="shared" si="11"/>
        <v>0</v>
      </c>
      <c r="F463" s="26"/>
      <c r="G463" s="26"/>
    </row>
    <row r="464" spans="1:7" ht="18" hidden="1" customHeight="1" x14ac:dyDescent="0.25">
      <c r="A464" s="77" t="s">
        <v>125</v>
      </c>
      <c r="B464" s="77"/>
      <c r="C464" s="77"/>
      <c r="D464" s="34">
        <v>262</v>
      </c>
      <c r="E464" s="26">
        <f t="shared" si="11"/>
        <v>0</v>
      </c>
      <c r="F464" s="26"/>
      <c r="G464" s="26"/>
    </row>
    <row r="465" spans="1:7" ht="18" hidden="1" customHeight="1" x14ac:dyDescent="0.25">
      <c r="A465" s="77" t="s">
        <v>126</v>
      </c>
      <c r="B465" s="77"/>
      <c r="C465" s="77"/>
      <c r="D465" s="34">
        <v>290</v>
      </c>
      <c r="E465" s="26">
        <f t="shared" si="11"/>
        <v>0</v>
      </c>
      <c r="F465" s="26"/>
      <c r="G465" s="26"/>
    </row>
    <row r="466" spans="1:7" ht="18" hidden="1" customHeight="1" x14ac:dyDescent="0.25">
      <c r="A466" s="77" t="s">
        <v>127</v>
      </c>
      <c r="B466" s="77"/>
      <c r="C466" s="77"/>
      <c r="D466" s="34">
        <v>300</v>
      </c>
      <c r="E466" s="26">
        <f t="shared" si="11"/>
        <v>0</v>
      </c>
      <c r="F466" s="26">
        <f>F468+F469+F470+F471</f>
        <v>0</v>
      </c>
      <c r="G466" s="26"/>
    </row>
    <row r="467" spans="1:7" ht="18" hidden="1" customHeight="1" x14ac:dyDescent="0.25">
      <c r="A467" s="68" t="s">
        <v>26</v>
      </c>
      <c r="B467" s="69"/>
      <c r="C467" s="69"/>
      <c r="D467" s="34"/>
      <c r="E467" s="26">
        <f t="shared" si="11"/>
        <v>0</v>
      </c>
      <c r="F467" s="26"/>
      <c r="G467" s="26"/>
    </row>
    <row r="468" spans="1:7" ht="18" hidden="1" customHeight="1" x14ac:dyDescent="0.25">
      <c r="A468" s="77" t="s">
        <v>128</v>
      </c>
      <c r="B468" s="77"/>
      <c r="C468" s="77"/>
      <c r="D468" s="34">
        <v>310</v>
      </c>
      <c r="E468" s="26">
        <f t="shared" si="11"/>
        <v>0</v>
      </c>
      <c r="F468" s="26"/>
      <c r="G468" s="26"/>
    </row>
    <row r="469" spans="1:7" ht="17.25" hidden="1" customHeight="1" x14ac:dyDescent="0.25">
      <c r="A469" s="84" t="s">
        <v>129</v>
      </c>
      <c r="B469" s="84"/>
      <c r="C469" s="84"/>
      <c r="D469" s="36">
        <v>320</v>
      </c>
      <c r="E469" s="26">
        <f t="shared" si="11"/>
        <v>0</v>
      </c>
      <c r="F469" s="29"/>
      <c r="G469" s="29"/>
    </row>
    <row r="470" spans="1:7" ht="18" hidden="1" customHeight="1" x14ac:dyDescent="0.25">
      <c r="A470" s="84" t="s">
        <v>130</v>
      </c>
      <c r="B470" s="84"/>
      <c r="C470" s="84"/>
      <c r="D470" s="37">
        <v>330</v>
      </c>
      <c r="E470" s="26">
        <f t="shared" si="11"/>
        <v>0</v>
      </c>
      <c r="F470" s="29"/>
      <c r="G470" s="29"/>
    </row>
    <row r="471" spans="1:7" ht="18" hidden="1" customHeight="1" x14ac:dyDescent="0.25">
      <c r="A471" s="77" t="s">
        <v>131</v>
      </c>
      <c r="B471" s="77"/>
      <c r="C471" s="77"/>
      <c r="D471" s="34">
        <v>340</v>
      </c>
      <c r="E471" s="26">
        <f t="shared" si="11"/>
        <v>0</v>
      </c>
      <c r="F471" s="29"/>
      <c r="G471" s="26"/>
    </row>
    <row r="472" spans="1:7" ht="70.5" hidden="1" customHeight="1" x14ac:dyDescent="0.25">
      <c r="A472" s="90" t="str">
        <f>A304</f>
        <v>7) Реализация мероприятий по проведению обязательных энергетических обследований муниципальных учреждений Красноярского края по контрактам (договорам), заключенным в 2012 году</v>
      </c>
      <c r="B472" s="91"/>
      <c r="C472" s="92"/>
      <c r="D472" s="44" t="str">
        <f>D304</f>
        <v>078200005226207</v>
      </c>
      <c r="E472" s="27">
        <f>F472</f>
        <v>0</v>
      </c>
      <c r="F472" s="27">
        <f>F473+F478+F486+F489+F492+F493</f>
        <v>0</v>
      </c>
      <c r="G472" s="26"/>
    </row>
    <row r="473" spans="1:7" ht="18" hidden="1" customHeight="1" x14ac:dyDescent="0.25">
      <c r="A473" s="80" t="s">
        <v>111</v>
      </c>
      <c r="B473" s="80"/>
      <c r="C473" s="80"/>
      <c r="D473" s="34">
        <v>210</v>
      </c>
      <c r="E473" s="26">
        <f>F473</f>
        <v>0</v>
      </c>
      <c r="F473" s="26">
        <f>F475+F476+F477</f>
        <v>0</v>
      </c>
      <c r="G473" s="26"/>
    </row>
    <row r="474" spans="1:7" ht="18" hidden="1" customHeight="1" x14ac:dyDescent="0.25">
      <c r="A474" s="68" t="s">
        <v>26</v>
      </c>
      <c r="B474" s="69"/>
      <c r="C474" s="69"/>
      <c r="D474" s="43"/>
      <c r="E474" s="26"/>
      <c r="F474" s="26"/>
      <c r="G474" s="26"/>
    </row>
    <row r="475" spans="1:7" ht="18" hidden="1" customHeight="1" x14ac:dyDescent="0.25">
      <c r="A475" s="77" t="s">
        <v>112</v>
      </c>
      <c r="B475" s="77"/>
      <c r="C475" s="77"/>
      <c r="D475" s="34">
        <v>211</v>
      </c>
      <c r="E475" s="26">
        <f>F475</f>
        <v>0</v>
      </c>
      <c r="F475" s="26"/>
      <c r="G475" s="26"/>
    </row>
    <row r="476" spans="1:7" ht="18" hidden="1" customHeight="1" x14ac:dyDescent="0.25">
      <c r="A476" s="78" t="s">
        <v>113</v>
      </c>
      <c r="B476" s="78"/>
      <c r="C476" s="78"/>
      <c r="D476" s="34">
        <v>212</v>
      </c>
      <c r="E476" s="26">
        <f t="shared" ref="E476:E498" si="12">F476</f>
        <v>0</v>
      </c>
      <c r="F476" s="26"/>
      <c r="G476" s="26"/>
    </row>
    <row r="477" spans="1:7" ht="18" hidden="1" customHeight="1" x14ac:dyDescent="0.25">
      <c r="A477" s="77" t="s">
        <v>114</v>
      </c>
      <c r="B477" s="77"/>
      <c r="C477" s="77"/>
      <c r="D477" s="34">
        <v>213</v>
      </c>
      <c r="E477" s="26">
        <f t="shared" si="12"/>
        <v>0</v>
      </c>
      <c r="F477" s="26"/>
      <c r="G477" s="26"/>
    </row>
    <row r="478" spans="1:7" ht="18" hidden="1" customHeight="1" x14ac:dyDescent="0.25">
      <c r="A478" s="77" t="s">
        <v>115</v>
      </c>
      <c r="B478" s="77"/>
      <c r="C478" s="77"/>
      <c r="D478" s="34">
        <v>220</v>
      </c>
      <c r="E478" s="26">
        <f t="shared" si="12"/>
        <v>0</v>
      </c>
      <c r="F478" s="26">
        <f>F480+F481+F482+F483+F484+F485</f>
        <v>0</v>
      </c>
      <c r="G478" s="26"/>
    </row>
    <row r="479" spans="1:7" ht="18" hidden="1" customHeight="1" x14ac:dyDescent="0.25">
      <c r="A479" s="68" t="s">
        <v>26</v>
      </c>
      <c r="B479" s="69"/>
      <c r="C479" s="69"/>
      <c r="D479" s="34"/>
      <c r="E479" s="26">
        <f t="shared" si="12"/>
        <v>0</v>
      </c>
      <c r="F479" s="26"/>
      <c r="G479" s="26"/>
    </row>
    <row r="480" spans="1:7" ht="18" hidden="1" customHeight="1" x14ac:dyDescent="0.25">
      <c r="A480" s="77" t="s">
        <v>116</v>
      </c>
      <c r="B480" s="77"/>
      <c r="C480" s="77"/>
      <c r="D480" s="34">
        <v>221</v>
      </c>
      <c r="E480" s="26">
        <f t="shared" si="12"/>
        <v>0</v>
      </c>
      <c r="F480" s="26"/>
      <c r="G480" s="26"/>
    </row>
    <row r="481" spans="1:7" ht="18" hidden="1" customHeight="1" x14ac:dyDescent="0.25">
      <c r="A481" s="77" t="s">
        <v>117</v>
      </c>
      <c r="B481" s="77"/>
      <c r="C481" s="77"/>
      <c r="D481" s="34">
        <v>222</v>
      </c>
      <c r="E481" s="26">
        <f t="shared" si="12"/>
        <v>0</v>
      </c>
      <c r="F481" s="26"/>
      <c r="G481" s="26"/>
    </row>
    <row r="482" spans="1:7" ht="18" hidden="1" customHeight="1" x14ac:dyDescent="0.25">
      <c r="A482" s="77" t="s">
        <v>118</v>
      </c>
      <c r="B482" s="77"/>
      <c r="C482" s="77"/>
      <c r="D482" s="34">
        <v>223</v>
      </c>
      <c r="E482" s="26">
        <f t="shared" si="12"/>
        <v>0</v>
      </c>
      <c r="F482" s="26"/>
      <c r="G482" s="26"/>
    </row>
    <row r="483" spans="1:7" ht="18" hidden="1" customHeight="1" x14ac:dyDescent="0.25">
      <c r="A483" s="77" t="s">
        <v>119</v>
      </c>
      <c r="B483" s="77"/>
      <c r="C483" s="77"/>
      <c r="D483" s="34">
        <v>224</v>
      </c>
      <c r="E483" s="26">
        <f t="shared" si="12"/>
        <v>0</v>
      </c>
      <c r="F483" s="26"/>
      <c r="G483" s="26"/>
    </row>
    <row r="484" spans="1:7" ht="18" hidden="1" customHeight="1" x14ac:dyDescent="0.25">
      <c r="A484" s="77" t="s">
        <v>120</v>
      </c>
      <c r="B484" s="77"/>
      <c r="C484" s="77"/>
      <c r="D484" s="34">
        <v>225</v>
      </c>
      <c r="E484" s="26">
        <f t="shared" si="12"/>
        <v>0</v>
      </c>
      <c r="F484" s="26"/>
      <c r="G484" s="26"/>
    </row>
    <row r="485" spans="1:7" ht="18" hidden="1" customHeight="1" x14ac:dyDescent="0.25">
      <c r="A485" s="77" t="s">
        <v>121</v>
      </c>
      <c r="B485" s="77"/>
      <c r="C485" s="77"/>
      <c r="D485" s="34">
        <v>226</v>
      </c>
      <c r="E485" s="26">
        <f t="shared" si="12"/>
        <v>0</v>
      </c>
      <c r="F485" s="26"/>
      <c r="G485" s="26"/>
    </row>
    <row r="486" spans="1:7" ht="18" hidden="1" customHeight="1" x14ac:dyDescent="0.25">
      <c r="A486" s="77" t="s">
        <v>122</v>
      </c>
      <c r="B486" s="77"/>
      <c r="C486" s="77"/>
      <c r="D486" s="34">
        <v>240</v>
      </c>
      <c r="E486" s="26">
        <f t="shared" si="12"/>
        <v>0</v>
      </c>
      <c r="F486" s="26">
        <f>F488</f>
        <v>0</v>
      </c>
      <c r="G486" s="26"/>
    </row>
    <row r="487" spans="1:7" ht="18" hidden="1" customHeight="1" x14ac:dyDescent="0.25">
      <c r="A487" s="68" t="s">
        <v>26</v>
      </c>
      <c r="B487" s="69"/>
      <c r="C487" s="69"/>
      <c r="D487" s="34"/>
      <c r="E487" s="26">
        <f t="shared" si="12"/>
        <v>0</v>
      </c>
      <c r="F487" s="26"/>
      <c r="G487" s="26"/>
    </row>
    <row r="488" spans="1:7" ht="18" hidden="1" customHeight="1" x14ac:dyDescent="0.25">
      <c r="A488" s="77" t="s">
        <v>123</v>
      </c>
      <c r="B488" s="77"/>
      <c r="C488" s="77"/>
      <c r="D488" s="34">
        <v>241</v>
      </c>
      <c r="E488" s="26">
        <f t="shared" si="12"/>
        <v>0</v>
      </c>
      <c r="F488" s="26"/>
      <c r="G488" s="26"/>
    </row>
    <row r="489" spans="1:7" ht="18" hidden="1" customHeight="1" x14ac:dyDescent="0.25">
      <c r="A489" s="77" t="s">
        <v>124</v>
      </c>
      <c r="B489" s="77"/>
      <c r="C489" s="77"/>
      <c r="D489" s="34">
        <v>260</v>
      </c>
      <c r="E489" s="26">
        <f t="shared" si="12"/>
        <v>0</v>
      </c>
      <c r="F489" s="26">
        <f>F491</f>
        <v>0</v>
      </c>
      <c r="G489" s="26"/>
    </row>
    <row r="490" spans="1:7" ht="18" hidden="1" customHeight="1" x14ac:dyDescent="0.25">
      <c r="A490" s="68" t="s">
        <v>26</v>
      </c>
      <c r="B490" s="69"/>
      <c r="C490" s="69"/>
      <c r="D490" s="34"/>
      <c r="E490" s="26">
        <f t="shared" si="12"/>
        <v>0</v>
      </c>
      <c r="F490" s="26"/>
      <c r="G490" s="26"/>
    </row>
    <row r="491" spans="1:7" ht="18" hidden="1" customHeight="1" x14ac:dyDescent="0.25">
      <c r="A491" s="77" t="s">
        <v>125</v>
      </c>
      <c r="B491" s="77"/>
      <c r="C491" s="77"/>
      <c r="D491" s="34">
        <v>262</v>
      </c>
      <c r="E491" s="26">
        <f t="shared" si="12"/>
        <v>0</v>
      </c>
      <c r="F491" s="26"/>
      <c r="G491" s="26"/>
    </row>
    <row r="492" spans="1:7" ht="18" hidden="1" customHeight="1" x14ac:dyDescent="0.25">
      <c r="A492" s="77" t="s">
        <v>126</v>
      </c>
      <c r="B492" s="77"/>
      <c r="C492" s="77"/>
      <c r="D492" s="34">
        <v>290</v>
      </c>
      <c r="E492" s="26">
        <f t="shared" si="12"/>
        <v>0</v>
      </c>
      <c r="F492" s="26"/>
      <c r="G492" s="26"/>
    </row>
    <row r="493" spans="1:7" ht="18" hidden="1" customHeight="1" x14ac:dyDescent="0.25">
      <c r="A493" s="77" t="s">
        <v>127</v>
      </c>
      <c r="B493" s="77"/>
      <c r="C493" s="77"/>
      <c r="D493" s="34">
        <v>300</v>
      </c>
      <c r="E493" s="26">
        <f t="shared" si="12"/>
        <v>0</v>
      </c>
      <c r="F493" s="26">
        <f>F495+F496+F497+F498</f>
        <v>0</v>
      </c>
      <c r="G493" s="26"/>
    </row>
    <row r="494" spans="1:7" ht="18" hidden="1" customHeight="1" x14ac:dyDescent="0.25">
      <c r="A494" s="68" t="s">
        <v>26</v>
      </c>
      <c r="B494" s="69"/>
      <c r="C494" s="69"/>
      <c r="D494" s="34"/>
      <c r="E494" s="26">
        <f t="shared" si="12"/>
        <v>0</v>
      </c>
      <c r="F494" s="26"/>
      <c r="G494" s="26"/>
    </row>
    <row r="495" spans="1:7" ht="18" hidden="1" customHeight="1" x14ac:dyDescent="0.25">
      <c r="A495" s="77" t="s">
        <v>128</v>
      </c>
      <c r="B495" s="77"/>
      <c r="C495" s="77"/>
      <c r="D495" s="34">
        <v>310</v>
      </c>
      <c r="E495" s="26">
        <f t="shared" si="12"/>
        <v>0</v>
      </c>
      <c r="F495" s="26"/>
      <c r="G495" s="26"/>
    </row>
    <row r="496" spans="1:7" ht="17.25" hidden="1" customHeight="1" x14ac:dyDescent="0.25">
      <c r="A496" s="84" t="s">
        <v>129</v>
      </c>
      <c r="B496" s="84"/>
      <c r="C496" s="84"/>
      <c r="D496" s="36">
        <v>320</v>
      </c>
      <c r="E496" s="26">
        <f t="shared" si="12"/>
        <v>0</v>
      </c>
      <c r="F496" s="29"/>
      <c r="G496" s="29"/>
    </row>
    <row r="497" spans="1:7" ht="18" hidden="1" customHeight="1" x14ac:dyDescent="0.25">
      <c r="A497" s="84" t="s">
        <v>130</v>
      </c>
      <c r="B497" s="84"/>
      <c r="C497" s="84"/>
      <c r="D497" s="37">
        <v>330</v>
      </c>
      <c r="E497" s="26">
        <f t="shared" si="12"/>
        <v>0</v>
      </c>
      <c r="F497" s="29"/>
      <c r="G497" s="29"/>
    </row>
    <row r="498" spans="1:7" ht="18" hidden="1" customHeight="1" x14ac:dyDescent="0.25">
      <c r="A498" s="77" t="s">
        <v>131</v>
      </c>
      <c r="B498" s="77"/>
      <c r="C498" s="77"/>
      <c r="D498" s="34">
        <v>340</v>
      </c>
      <c r="E498" s="26">
        <f t="shared" si="12"/>
        <v>0</v>
      </c>
      <c r="F498" s="29"/>
      <c r="G498" s="26"/>
    </row>
    <row r="499" spans="1:7" ht="70.5" hidden="1" customHeight="1" x14ac:dyDescent="0.25">
      <c r="A499" s="90" t="str">
        <f>A305</f>
        <v>8) Софинансирование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году, за счет средств районного бюджета</v>
      </c>
      <c r="B499" s="91"/>
      <c r="C499" s="92"/>
      <c r="D499" s="44" t="str">
        <f>D305</f>
        <v>078200009226207</v>
      </c>
      <c r="E499" s="27">
        <f>F499</f>
        <v>0</v>
      </c>
      <c r="F499" s="27">
        <f>F500+F505+F513+F516+F519+F520</f>
        <v>0</v>
      </c>
      <c r="G499" s="26"/>
    </row>
    <row r="500" spans="1:7" ht="18" hidden="1" customHeight="1" x14ac:dyDescent="0.25">
      <c r="A500" s="80" t="s">
        <v>111</v>
      </c>
      <c r="B500" s="80"/>
      <c r="C500" s="80"/>
      <c r="D500" s="34">
        <v>210</v>
      </c>
      <c r="E500" s="26">
        <f>F500</f>
        <v>0</v>
      </c>
      <c r="F500" s="26">
        <f>F502+F503+F504</f>
        <v>0</v>
      </c>
      <c r="G500" s="26"/>
    </row>
    <row r="501" spans="1:7" ht="18" hidden="1" customHeight="1" x14ac:dyDescent="0.25">
      <c r="A501" s="68" t="s">
        <v>26</v>
      </c>
      <c r="B501" s="69"/>
      <c r="C501" s="69"/>
      <c r="D501" s="43"/>
      <c r="E501" s="26"/>
      <c r="F501" s="26"/>
      <c r="G501" s="26"/>
    </row>
    <row r="502" spans="1:7" ht="18" hidden="1" customHeight="1" x14ac:dyDescent="0.25">
      <c r="A502" s="77" t="s">
        <v>112</v>
      </c>
      <c r="B502" s="77"/>
      <c r="C502" s="77"/>
      <c r="D502" s="34">
        <v>211</v>
      </c>
      <c r="E502" s="26">
        <f>F502</f>
        <v>0</v>
      </c>
      <c r="F502" s="26"/>
      <c r="G502" s="26"/>
    </row>
    <row r="503" spans="1:7" ht="18" hidden="1" customHeight="1" x14ac:dyDescent="0.25">
      <c r="A503" s="78" t="s">
        <v>113</v>
      </c>
      <c r="B503" s="78"/>
      <c r="C503" s="78"/>
      <c r="D503" s="34">
        <v>212</v>
      </c>
      <c r="E503" s="26">
        <f t="shared" ref="E503:E525" si="13">F503</f>
        <v>0</v>
      </c>
      <c r="F503" s="26"/>
      <c r="G503" s="26"/>
    </row>
    <row r="504" spans="1:7" ht="18" hidden="1" customHeight="1" x14ac:dyDescent="0.25">
      <c r="A504" s="77" t="s">
        <v>114</v>
      </c>
      <c r="B504" s="77"/>
      <c r="C504" s="77"/>
      <c r="D504" s="34">
        <v>213</v>
      </c>
      <c r="E504" s="26">
        <f t="shared" si="13"/>
        <v>0</v>
      </c>
      <c r="F504" s="26"/>
      <c r="G504" s="26"/>
    </row>
    <row r="505" spans="1:7" ht="18" hidden="1" customHeight="1" x14ac:dyDescent="0.25">
      <c r="A505" s="77" t="s">
        <v>115</v>
      </c>
      <c r="B505" s="77"/>
      <c r="C505" s="77"/>
      <c r="D505" s="34">
        <v>220</v>
      </c>
      <c r="E505" s="26">
        <f t="shared" si="13"/>
        <v>0</v>
      </c>
      <c r="F505" s="26">
        <f>F507+F508+F509+F510+F511+F512</f>
        <v>0</v>
      </c>
      <c r="G505" s="26"/>
    </row>
    <row r="506" spans="1:7" ht="18" hidden="1" customHeight="1" x14ac:dyDescent="0.25">
      <c r="A506" s="68" t="s">
        <v>26</v>
      </c>
      <c r="B506" s="69"/>
      <c r="C506" s="69"/>
      <c r="D506" s="34"/>
      <c r="E506" s="26">
        <f t="shared" si="13"/>
        <v>0</v>
      </c>
      <c r="F506" s="26"/>
      <c r="G506" s="26"/>
    </row>
    <row r="507" spans="1:7" ht="18" hidden="1" customHeight="1" x14ac:dyDescent="0.25">
      <c r="A507" s="77" t="s">
        <v>116</v>
      </c>
      <c r="B507" s="77"/>
      <c r="C507" s="77"/>
      <c r="D507" s="34">
        <v>221</v>
      </c>
      <c r="E507" s="26">
        <f t="shared" si="13"/>
        <v>0</v>
      </c>
      <c r="F507" s="26"/>
      <c r="G507" s="26"/>
    </row>
    <row r="508" spans="1:7" ht="18" hidden="1" customHeight="1" x14ac:dyDescent="0.25">
      <c r="A508" s="77" t="s">
        <v>117</v>
      </c>
      <c r="B508" s="77"/>
      <c r="C508" s="77"/>
      <c r="D508" s="34">
        <v>222</v>
      </c>
      <c r="E508" s="26">
        <f t="shared" si="13"/>
        <v>0</v>
      </c>
      <c r="F508" s="26"/>
      <c r="G508" s="26"/>
    </row>
    <row r="509" spans="1:7" ht="18" hidden="1" customHeight="1" x14ac:dyDescent="0.25">
      <c r="A509" s="77" t="s">
        <v>118</v>
      </c>
      <c r="B509" s="77"/>
      <c r="C509" s="77"/>
      <c r="D509" s="34">
        <v>223</v>
      </c>
      <c r="E509" s="26">
        <f t="shared" si="13"/>
        <v>0</v>
      </c>
      <c r="F509" s="26"/>
      <c r="G509" s="26"/>
    </row>
    <row r="510" spans="1:7" ht="18" hidden="1" customHeight="1" x14ac:dyDescent="0.25">
      <c r="A510" s="77" t="s">
        <v>119</v>
      </c>
      <c r="B510" s="77"/>
      <c r="C510" s="77"/>
      <c r="D510" s="34">
        <v>224</v>
      </c>
      <c r="E510" s="26">
        <f t="shared" si="13"/>
        <v>0</v>
      </c>
      <c r="F510" s="26"/>
      <c r="G510" s="26"/>
    </row>
    <row r="511" spans="1:7" ht="18" hidden="1" customHeight="1" x14ac:dyDescent="0.25">
      <c r="A511" s="77" t="s">
        <v>120</v>
      </c>
      <c r="B511" s="77"/>
      <c r="C511" s="77"/>
      <c r="D511" s="34">
        <v>225</v>
      </c>
      <c r="E511" s="26">
        <f t="shared" si="13"/>
        <v>0</v>
      </c>
      <c r="F511" s="26"/>
      <c r="G511" s="26"/>
    </row>
    <row r="512" spans="1:7" ht="18" hidden="1" customHeight="1" x14ac:dyDescent="0.25">
      <c r="A512" s="77" t="s">
        <v>121</v>
      </c>
      <c r="B512" s="77"/>
      <c r="C512" s="77"/>
      <c r="D512" s="34">
        <v>226</v>
      </c>
      <c r="E512" s="26">
        <f t="shared" si="13"/>
        <v>0</v>
      </c>
      <c r="F512" s="26"/>
      <c r="G512" s="26"/>
    </row>
    <row r="513" spans="1:7" ht="18" hidden="1" customHeight="1" x14ac:dyDescent="0.25">
      <c r="A513" s="77" t="s">
        <v>122</v>
      </c>
      <c r="B513" s="77"/>
      <c r="C513" s="77"/>
      <c r="D513" s="34">
        <v>240</v>
      </c>
      <c r="E513" s="26">
        <f t="shared" si="13"/>
        <v>0</v>
      </c>
      <c r="F513" s="26">
        <f>F515</f>
        <v>0</v>
      </c>
      <c r="G513" s="26"/>
    </row>
    <row r="514" spans="1:7" ht="18" hidden="1" customHeight="1" x14ac:dyDescent="0.25">
      <c r="A514" s="68" t="s">
        <v>26</v>
      </c>
      <c r="B514" s="69"/>
      <c r="C514" s="69"/>
      <c r="D514" s="34"/>
      <c r="E514" s="26">
        <f t="shared" si="13"/>
        <v>0</v>
      </c>
      <c r="F514" s="26"/>
      <c r="G514" s="26"/>
    </row>
    <row r="515" spans="1:7" ht="18" hidden="1" customHeight="1" x14ac:dyDescent="0.25">
      <c r="A515" s="77" t="s">
        <v>123</v>
      </c>
      <c r="B515" s="77"/>
      <c r="C515" s="77"/>
      <c r="D515" s="34">
        <v>241</v>
      </c>
      <c r="E515" s="26">
        <f t="shared" si="13"/>
        <v>0</v>
      </c>
      <c r="F515" s="26"/>
      <c r="G515" s="26"/>
    </row>
    <row r="516" spans="1:7" ht="18" hidden="1" customHeight="1" x14ac:dyDescent="0.25">
      <c r="A516" s="77" t="s">
        <v>124</v>
      </c>
      <c r="B516" s="77"/>
      <c r="C516" s="77"/>
      <c r="D516" s="34">
        <v>260</v>
      </c>
      <c r="E516" s="26">
        <f t="shared" si="13"/>
        <v>0</v>
      </c>
      <c r="F516" s="26">
        <f>F518</f>
        <v>0</v>
      </c>
      <c r="G516" s="26"/>
    </row>
    <row r="517" spans="1:7" ht="18" hidden="1" customHeight="1" x14ac:dyDescent="0.25">
      <c r="A517" s="68" t="s">
        <v>26</v>
      </c>
      <c r="B517" s="69"/>
      <c r="C517" s="69"/>
      <c r="D517" s="34"/>
      <c r="E517" s="26">
        <f t="shared" si="13"/>
        <v>0</v>
      </c>
      <c r="F517" s="26"/>
      <c r="G517" s="26"/>
    </row>
    <row r="518" spans="1:7" ht="18" hidden="1" customHeight="1" x14ac:dyDescent="0.25">
      <c r="A518" s="77" t="s">
        <v>125</v>
      </c>
      <c r="B518" s="77"/>
      <c r="C518" s="77"/>
      <c r="D518" s="34">
        <v>262</v>
      </c>
      <c r="E518" s="26">
        <f t="shared" si="13"/>
        <v>0</v>
      </c>
      <c r="F518" s="26"/>
      <c r="G518" s="26"/>
    </row>
    <row r="519" spans="1:7" ht="18" hidden="1" customHeight="1" x14ac:dyDescent="0.25">
      <c r="A519" s="77" t="s">
        <v>126</v>
      </c>
      <c r="B519" s="77"/>
      <c r="C519" s="77"/>
      <c r="D519" s="34">
        <v>290</v>
      </c>
      <c r="E519" s="26">
        <f t="shared" si="13"/>
        <v>0</v>
      </c>
      <c r="F519" s="26"/>
      <c r="G519" s="26"/>
    </row>
    <row r="520" spans="1:7" ht="18" hidden="1" customHeight="1" x14ac:dyDescent="0.25">
      <c r="A520" s="77" t="s">
        <v>127</v>
      </c>
      <c r="B520" s="77"/>
      <c r="C520" s="77"/>
      <c r="D520" s="34">
        <v>300</v>
      </c>
      <c r="E520" s="26">
        <f t="shared" si="13"/>
        <v>0</v>
      </c>
      <c r="F520" s="26">
        <f>F522+F523+F524+F525</f>
        <v>0</v>
      </c>
      <c r="G520" s="26"/>
    </row>
    <row r="521" spans="1:7" ht="18" hidden="1" customHeight="1" x14ac:dyDescent="0.25">
      <c r="A521" s="68" t="s">
        <v>26</v>
      </c>
      <c r="B521" s="69"/>
      <c r="C521" s="69"/>
      <c r="D521" s="34"/>
      <c r="E521" s="26">
        <f t="shared" si="13"/>
        <v>0</v>
      </c>
      <c r="F521" s="26"/>
      <c r="G521" s="26"/>
    </row>
    <row r="522" spans="1:7" ht="18" hidden="1" customHeight="1" x14ac:dyDescent="0.25">
      <c r="A522" s="77" t="s">
        <v>128</v>
      </c>
      <c r="B522" s="77"/>
      <c r="C522" s="77"/>
      <c r="D522" s="34">
        <v>310</v>
      </c>
      <c r="E522" s="26">
        <f t="shared" si="13"/>
        <v>0</v>
      </c>
      <c r="F522" s="26"/>
      <c r="G522" s="26"/>
    </row>
    <row r="523" spans="1:7" ht="17.25" hidden="1" customHeight="1" x14ac:dyDescent="0.25">
      <c r="A523" s="84" t="s">
        <v>129</v>
      </c>
      <c r="B523" s="84"/>
      <c r="C523" s="84"/>
      <c r="D523" s="36">
        <v>320</v>
      </c>
      <c r="E523" s="26">
        <f t="shared" si="13"/>
        <v>0</v>
      </c>
      <c r="F523" s="29"/>
      <c r="G523" s="29"/>
    </row>
    <row r="524" spans="1:7" ht="18" hidden="1" customHeight="1" x14ac:dyDescent="0.25">
      <c r="A524" s="84" t="s">
        <v>130</v>
      </c>
      <c r="B524" s="84"/>
      <c r="C524" s="84"/>
      <c r="D524" s="37">
        <v>330</v>
      </c>
      <c r="E524" s="26">
        <f t="shared" si="13"/>
        <v>0</v>
      </c>
      <c r="F524" s="29"/>
      <c r="G524" s="29"/>
    </row>
    <row r="525" spans="1:7" ht="18" hidden="1" customHeight="1" x14ac:dyDescent="0.25">
      <c r="A525" s="77" t="s">
        <v>131</v>
      </c>
      <c r="B525" s="77"/>
      <c r="C525" s="77"/>
      <c r="D525" s="34">
        <v>340</v>
      </c>
      <c r="E525" s="26">
        <f t="shared" si="13"/>
        <v>0</v>
      </c>
      <c r="F525" s="29"/>
      <c r="G525" s="26"/>
    </row>
    <row r="526" spans="1:7" ht="18" hidden="1" customHeight="1" x14ac:dyDescent="0.25">
      <c r="A526" s="55"/>
      <c r="B526" s="56"/>
      <c r="C526" s="56"/>
      <c r="D526" s="45"/>
      <c r="E526" s="46"/>
      <c r="F526" s="46"/>
      <c r="G526" s="41"/>
    </row>
    <row r="527" spans="1:7" s="32" customFormat="1" ht="18.75" hidden="1" customHeight="1" x14ac:dyDescent="0.25">
      <c r="A527" s="85" t="s">
        <v>163</v>
      </c>
      <c r="B527" s="86"/>
      <c r="C527" s="86"/>
      <c r="D527" s="86"/>
      <c r="E527" s="86"/>
      <c r="F527" s="86"/>
      <c r="G527" s="87"/>
    </row>
    <row r="528" spans="1:7" ht="30" hidden="1" customHeight="1" x14ac:dyDescent="0.25">
      <c r="A528" s="77" t="s">
        <v>143</v>
      </c>
      <c r="B528" s="77"/>
      <c r="C528" s="77"/>
      <c r="D528" s="25" t="s">
        <v>97</v>
      </c>
      <c r="E528" s="26"/>
      <c r="F528" s="26"/>
      <c r="G528" s="26"/>
    </row>
    <row r="529" spans="1:7" s="32" customFormat="1" ht="15.75" hidden="1" customHeight="1" x14ac:dyDescent="0.25">
      <c r="A529" s="93" t="s">
        <v>164</v>
      </c>
      <c r="B529" s="94"/>
      <c r="C529" s="95"/>
      <c r="D529" s="25" t="s">
        <v>97</v>
      </c>
      <c r="E529" s="27"/>
      <c r="F529" s="27"/>
      <c r="G529" s="27"/>
    </row>
    <row r="530" spans="1:7" ht="16.5" hidden="1" customHeight="1" x14ac:dyDescent="0.25">
      <c r="A530" s="97" t="s">
        <v>99</v>
      </c>
      <c r="B530" s="98"/>
      <c r="C530" s="99"/>
      <c r="D530" s="25" t="s">
        <v>97</v>
      </c>
      <c r="E530" s="26"/>
      <c r="F530" s="26"/>
      <c r="G530" s="26"/>
    </row>
    <row r="531" spans="1:7" s="32" customFormat="1" ht="18.75" hidden="1" customHeight="1" x14ac:dyDescent="0.25">
      <c r="A531" s="70" t="s">
        <v>165</v>
      </c>
      <c r="B531" s="71"/>
      <c r="C531" s="72"/>
      <c r="D531" s="30"/>
      <c r="E531" s="27"/>
      <c r="F531" s="27"/>
      <c r="G531" s="27"/>
    </row>
    <row r="532" spans="1:7" s="32" customFormat="1" ht="18" hidden="1" customHeight="1" x14ac:dyDescent="0.25">
      <c r="A532" s="70" t="s">
        <v>166</v>
      </c>
      <c r="B532" s="71"/>
      <c r="C532" s="72"/>
      <c r="D532" s="30"/>
      <c r="E532" s="27"/>
      <c r="F532" s="27"/>
      <c r="G532" s="27"/>
    </row>
    <row r="533" spans="1:7" ht="18.75" hidden="1" customHeight="1" x14ac:dyDescent="0.25">
      <c r="A533" s="97" t="s">
        <v>139</v>
      </c>
      <c r="B533" s="98"/>
      <c r="C533" s="99"/>
      <c r="D533" s="25"/>
      <c r="E533" s="26"/>
      <c r="F533" s="26"/>
      <c r="G533" s="26"/>
    </row>
    <row r="534" spans="1:7" ht="36" hidden="1" customHeight="1" x14ac:dyDescent="0.25">
      <c r="A534" s="77" t="s">
        <v>145</v>
      </c>
      <c r="B534" s="77"/>
      <c r="C534" s="77"/>
      <c r="D534" s="25" t="s">
        <v>97</v>
      </c>
      <c r="E534" s="26"/>
      <c r="F534" s="26"/>
      <c r="G534" s="26"/>
    </row>
    <row r="535" spans="1:7" s="32" customFormat="1" ht="34.5" hidden="1" customHeight="1" x14ac:dyDescent="0.25">
      <c r="A535" s="79" t="s">
        <v>167</v>
      </c>
      <c r="B535" s="79"/>
      <c r="C535" s="79"/>
      <c r="D535" s="30">
        <v>900</v>
      </c>
      <c r="E535" s="27"/>
      <c r="F535" s="27"/>
      <c r="G535" s="27"/>
    </row>
    <row r="536" spans="1:7" ht="14.25" hidden="1" customHeight="1" x14ac:dyDescent="0.25">
      <c r="A536" s="77" t="s">
        <v>99</v>
      </c>
      <c r="B536" s="77"/>
      <c r="C536" s="77"/>
      <c r="D536" s="25"/>
      <c r="E536" s="26"/>
      <c r="F536" s="26"/>
      <c r="G536" s="26"/>
    </row>
    <row r="537" spans="1:7" s="32" customFormat="1" ht="30" hidden="1" customHeight="1" x14ac:dyDescent="0.25">
      <c r="A537" s="93" t="s">
        <v>165</v>
      </c>
      <c r="B537" s="94"/>
      <c r="C537" s="95"/>
      <c r="D537" s="25"/>
      <c r="E537" s="27"/>
      <c r="F537" s="27"/>
      <c r="G537" s="27"/>
    </row>
    <row r="538" spans="1:7" ht="30" hidden="1" customHeight="1" x14ac:dyDescent="0.25">
      <c r="A538" s="80" t="s">
        <v>111</v>
      </c>
      <c r="B538" s="80"/>
      <c r="C538" s="80"/>
      <c r="D538" s="34">
        <v>210</v>
      </c>
      <c r="E538" s="26"/>
      <c r="F538" s="26"/>
      <c r="G538" s="26"/>
    </row>
    <row r="539" spans="1:7" ht="15" hidden="1" customHeight="1" x14ac:dyDescent="0.25">
      <c r="A539" s="68" t="s">
        <v>26</v>
      </c>
      <c r="B539" s="69"/>
      <c r="C539" s="69"/>
      <c r="D539" s="35"/>
      <c r="E539" s="26"/>
      <c r="F539" s="26"/>
      <c r="G539" s="26"/>
    </row>
    <row r="540" spans="1:7" ht="16.5" hidden="1" customHeight="1" x14ac:dyDescent="0.25">
      <c r="A540" s="77" t="s">
        <v>112</v>
      </c>
      <c r="B540" s="77"/>
      <c r="C540" s="77"/>
      <c r="D540" s="34">
        <v>211</v>
      </c>
      <c r="E540" s="26"/>
      <c r="F540" s="26"/>
      <c r="G540" s="26"/>
    </row>
    <row r="541" spans="1:7" ht="19.5" hidden="1" customHeight="1" x14ac:dyDescent="0.25">
      <c r="A541" s="78" t="s">
        <v>113</v>
      </c>
      <c r="B541" s="78"/>
      <c r="C541" s="78"/>
      <c r="D541" s="34">
        <v>212</v>
      </c>
      <c r="E541" s="26"/>
      <c r="F541" s="26"/>
      <c r="G541" s="26"/>
    </row>
    <row r="542" spans="1:7" ht="33.75" hidden="1" customHeight="1" x14ac:dyDescent="0.25">
      <c r="A542" s="77" t="s">
        <v>114</v>
      </c>
      <c r="B542" s="77"/>
      <c r="C542" s="77"/>
      <c r="D542" s="34">
        <v>213</v>
      </c>
      <c r="E542" s="26"/>
      <c r="F542" s="26"/>
      <c r="G542" s="26"/>
    </row>
    <row r="543" spans="1:7" ht="16.5" hidden="1" customHeight="1" x14ac:dyDescent="0.25">
      <c r="A543" s="77" t="s">
        <v>115</v>
      </c>
      <c r="B543" s="77"/>
      <c r="C543" s="77"/>
      <c r="D543" s="34">
        <v>220</v>
      </c>
      <c r="E543" s="26"/>
      <c r="F543" s="26"/>
      <c r="G543" s="26"/>
    </row>
    <row r="544" spans="1:7" ht="15" hidden="1" customHeight="1" x14ac:dyDescent="0.25">
      <c r="A544" s="73" t="s">
        <v>26</v>
      </c>
      <c r="B544" s="74"/>
      <c r="C544" s="96"/>
      <c r="D544" s="34"/>
      <c r="E544" s="26"/>
      <c r="F544" s="26"/>
      <c r="G544" s="26"/>
    </row>
    <row r="545" spans="1:7" ht="15" hidden="1" customHeight="1" x14ac:dyDescent="0.25">
      <c r="A545" s="77" t="s">
        <v>116</v>
      </c>
      <c r="B545" s="77"/>
      <c r="C545" s="77"/>
      <c r="D545" s="34">
        <v>221</v>
      </c>
      <c r="E545" s="26"/>
      <c r="F545" s="26"/>
      <c r="G545" s="26"/>
    </row>
    <row r="546" spans="1:7" ht="15.75" hidden="1" customHeight="1" x14ac:dyDescent="0.25">
      <c r="A546" s="97" t="s">
        <v>117</v>
      </c>
      <c r="B546" s="98"/>
      <c r="C546" s="99"/>
      <c r="D546" s="34">
        <v>222</v>
      </c>
      <c r="E546" s="26"/>
      <c r="F546" s="26"/>
      <c r="G546" s="26"/>
    </row>
    <row r="547" spans="1:7" ht="14.25" hidden="1" customHeight="1" x14ac:dyDescent="0.25">
      <c r="A547" s="77" t="s">
        <v>118</v>
      </c>
      <c r="B547" s="77"/>
      <c r="C547" s="77"/>
      <c r="D547" s="34">
        <v>223</v>
      </c>
      <c r="E547" s="26"/>
      <c r="F547" s="26"/>
      <c r="G547" s="26"/>
    </row>
    <row r="548" spans="1:7" ht="30" hidden="1" customHeight="1" x14ac:dyDescent="0.25">
      <c r="A548" s="77" t="s">
        <v>119</v>
      </c>
      <c r="B548" s="77"/>
      <c r="C548" s="77"/>
      <c r="D548" s="34">
        <v>224</v>
      </c>
      <c r="E548" s="26"/>
      <c r="F548" s="26"/>
      <c r="G548" s="26"/>
    </row>
    <row r="549" spans="1:7" ht="30.75" hidden="1" customHeight="1" x14ac:dyDescent="0.25">
      <c r="A549" s="77" t="s">
        <v>120</v>
      </c>
      <c r="B549" s="77"/>
      <c r="C549" s="77"/>
      <c r="D549" s="34">
        <v>225</v>
      </c>
      <c r="E549" s="26"/>
      <c r="F549" s="26"/>
      <c r="G549" s="26"/>
    </row>
    <row r="550" spans="1:7" ht="15.75" hidden="1" customHeight="1" x14ac:dyDescent="0.25">
      <c r="A550" s="77" t="s">
        <v>121</v>
      </c>
      <c r="B550" s="77"/>
      <c r="C550" s="77"/>
      <c r="D550" s="34">
        <v>226</v>
      </c>
      <c r="E550" s="26"/>
      <c r="F550" s="26"/>
      <c r="G550" s="26"/>
    </row>
    <row r="551" spans="1:7" ht="32.25" hidden="1" customHeight="1" x14ac:dyDescent="0.25">
      <c r="A551" s="77" t="s">
        <v>122</v>
      </c>
      <c r="B551" s="77"/>
      <c r="C551" s="77"/>
      <c r="D551" s="34">
        <v>240</v>
      </c>
      <c r="E551" s="26"/>
      <c r="F551" s="26"/>
      <c r="G551" s="26"/>
    </row>
    <row r="552" spans="1:7" ht="15.75" hidden="1" customHeight="1" x14ac:dyDescent="0.25">
      <c r="A552" s="68" t="s">
        <v>26</v>
      </c>
      <c r="B552" s="69"/>
      <c r="C552" s="69"/>
      <c r="D552" s="34"/>
      <c r="E552" s="26"/>
      <c r="F552" s="26"/>
      <c r="G552" s="26"/>
    </row>
    <row r="553" spans="1:7" ht="48.75" hidden="1" customHeight="1" x14ac:dyDescent="0.25">
      <c r="A553" s="77" t="s">
        <v>123</v>
      </c>
      <c r="B553" s="77"/>
      <c r="C553" s="77"/>
      <c r="D553" s="34">
        <v>241</v>
      </c>
      <c r="E553" s="26"/>
      <c r="F553" s="26"/>
      <c r="G553" s="26"/>
    </row>
    <row r="554" spans="1:7" ht="16.5" hidden="1" customHeight="1" x14ac:dyDescent="0.25">
      <c r="A554" s="77" t="s">
        <v>124</v>
      </c>
      <c r="B554" s="77"/>
      <c r="C554" s="77"/>
      <c r="D554" s="34">
        <v>260</v>
      </c>
      <c r="E554" s="26"/>
      <c r="F554" s="26"/>
      <c r="G554" s="26"/>
    </row>
    <row r="555" spans="1:7" ht="15.75" hidden="1" customHeight="1" x14ac:dyDescent="0.25">
      <c r="A555" s="68" t="s">
        <v>26</v>
      </c>
      <c r="B555" s="69"/>
      <c r="C555" s="69"/>
      <c r="D555" s="34"/>
      <c r="E555" s="26"/>
      <c r="F555" s="26"/>
      <c r="G555" s="26"/>
    </row>
    <row r="556" spans="1:7" ht="34.5" hidden="1" customHeight="1" x14ac:dyDescent="0.25">
      <c r="A556" s="77" t="s">
        <v>125</v>
      </c>
      <c r="B556" s="77"/>
      <c r="C556" s="77"/>
      <c r="D556" s="34">
        <v>262</v>
      </c>
      <c r="E556" s="26"/>
      <c r="F556" s="26"/>
      <c r="G556" s="26"/>
    </row>
    <row r="557" spans="1:7" ht="19.5" hidden="1" customHeight="1" x14ac:dyDescent="0.25">
      <c r="A557" s="77" t="s">
        <v>126</v>
      </c>
      <c r="B557" s="77"/>
      <c r="C557" s="77"/>
      <c r="D557" s="34">
        <v>290</v>
      </c>
      <c r="E557" s="26"/>
      <c r="F557" s="26"/>
      <c r="G557" s="26"/>
    </row>
    <row r="558" spans="1:7" ht="30.75" hidden="1" customHeight="1" x14ac:dyDescent="0.25">
      <c r="A558" s="77" t="s">
        <v>127</v>
      </c>
      <c r="B558" s="77"/>
      <c r="C558" s="77"/>
      <c r="D558" s="34">
        <v>300</v>
      </c>
      <c r="E558" s="26"/>
      <c r="F558" s="26"/>
      <c r="G558" s="26"/>
    </row>
    <row r="559" spans="1:7" ht="15.75" hidden="1" customHeight="1" x14ac:dyDescent="0.25">
      <c r="A559" s="68" t="s">
        <v>26</v>
      </c>
      <c r="B559" s="69"/>
      <c r="C559" s="69"/>
      <c r="D559" s="34"/>
      <c r="E559" s="26"/>
      <c r="F559" s="26"/>
      <c r="G559" s="26"/>
    </row>
    <row r="560" spans="1:7" ht="35.25" hidden="1" customHeight="1" x14ac:dyDescent="0.25">
      <c r="A560" s="77" t="s">
        <v>128</v>
      </c>
      <c r="B560" s="77"/>
      <c r="C560" s="77"/>
      <c r="D560" s="34">
        <v>310</v>
      </c>
      <c r="E560" s="26"/>
      <c r="F560" s="26"/>
      <c r="G560" s="26"/>
    </row>
    <row r="561" spans="1:7" ht="32.25" hidden="1" customHeight="1" x14ac:dyDescent="0.25">
      <c r="A561" s="84" t="s">
        <v>129</v>
      </c>
      <c r="B561" s="84"/>
      <c r="C561" s="84"/>
      <c r="D561" s="36">
        <v>320</v>
      </c>
      <c r="E561" s="29"/>
      <c r="F561" s="29"/>
      <c r="G561" s="29"/>
    </row>
    <row r="562" spans="1:7" ht="34.5" hidden="1" customHeight="1" x14ac:dyDescent="0.25">
      <c r="A562" s="84" t="s">
        <v>130</v>
      </c>
      <c r="B562" s="84"/>
      <c r="C562" s="84"/>
      <c r="D562" s="37">
        <v>330</v>
      </c>
      <c r="E562" s="29"/>
      <c r="F562" s="29"/>
      <c r="G562" s="29"/>
    </row>
    <row r="563" spans="1:7" ht="28.5" hidden="1" customHeight="1" x14ac:dyDescent="0.25">
      <c r="A563" s="77" t="s">
        <v>131</v>
      </c>
      <c r="B563" s="77"/>
      <c r="C563" s="77"/>
      <c r="D563" s="34">
        <v>340</v>
      </c>
      <c r="E563" s="26"/>
      <c r="F563" s="26"/>
      <c r="G563" s="26"/>
    </row>
    <row r="564" spans="1:7" s="32" customFormat="1" ht="30" hidden="1" customHeight="1" x14ac:dyDescent="0.25">
      <c r="A564" s="93" t="s">
        <v>166</v>
      </c>
      <c r="B564" s="94"/>
      <c r="C564" s="95"/>
      <c r="D564" s="47"/>
      <c r="E564" s="27"/>
      <c r="F564" s="27"/>
      <c r="G564" s="27"/>
    </row>
    <row r="565" spans="1:7" ht="30" hidden="1" customHeight="1" x14ac:dyDescent="0.25">
      <c r="A565" s="80" t="s">
        <v>111</v>
      </c>
      <c r="B565" s="80"/>
      <c r="C565" s="80"/>
      <c r="D565" s="34">
        <v>210</v>
      </c>
      <c r="E565" s="26"/>
      <c r="F565" s="26"/>
      <c r="G565" s="26"/>
    </row>
    <row r="566" spans="1:7" ht="16.5" hidden="1" customHeight="1" x14ac:dyDescent="0.25">
      <c r="A566" s="68" t="s">
        <v>26</v>
      </c>
      <c r="B566" s="69"/>
      <c r="C566" s="69"/>
      <c r="D566" s="35"/>
      <c r="E566" s="26"/>
      <c r="F566" s="26"/>
      <c r="G566" s="26"/>
    </row>
    <row r="567" spans="1:7" ht="16.5" hidden="1" customHeight="1" x14ac:dyDescent="0.25">
      <c r="A567" s="77" t="s">
        <v>112</v>
      </c>
      <c r="B567" s="77"/>
      <c r="C567" s="77"/>
      <c r="D567" s="34">
        <v>211</v>
      </c>
      <c r="E567" s="26"/>
      <c r="F567" s="26"/>
      <c r="G567" s="26"/>
    </row>
    <row r="568" spans="1:7" ht="19.5" hidden="1" customHeight="1" x14ac:dyDescent="0.25">
      <c r="A568" s="78" t="s">
        <v>113</v>
      </c>
      <c r="B568" s="78"/>
      <c r="C568" s="78"/>
      <c r="D568" s="34">
        <v>212</v>
      </c>
      <c r="E568" s="26"/>
      <c r="F568" s="26"/>
      <c r="G568" s="26"/>
    </row>
    <row r="569" spans="1:7" ht="33.75" hidden="1" customHeight="1" x14ac:dyDescent="0.25">
      <c r="A569" s="77" t="s">
        <v>114</v>
      </c>
      <c r="B569" s="77"/>
      <c r="C569" s="77"/>
      <c r="D569" s="34">
        <v>213</v>
      </c>
      <c r="E569" s="26"/>
      <c r="F569" s="26"/>
      <c r="G569" s="26"/>
    </row>
    <row r="570" spans="1:7" ht="16.5" hidden="1" customHeight="1" x14ac:dyDescent="0.25">
      <c r="A570" s="77" t="s">
        <v>115</v>
      </c>
      <c r="B570" s="77"/>
      <c r="C570" s="77"/>
      <c r="D570" s="34">
        <v>220</v>
      </c>
      <c r="E570" s="26"/>
      <c r="F570" s="26"/>
      <c r="G570" s="26"/>
    </row>
    <row r="571" spans="1:7" ht="16.5" hidden="1" customHeight="1" x14ac:dyDescent="0.25">
      <c r="A571" s="68" t="s">
        <v>26</v>
      </c>
      <c r="B571" s="69"/>
      <c r="C571" s="69"/>
      <c r="D571" s="34"/>
      <c r="E571" s="26"/>
      <c r="F571" s="26"/>
      <c r="G571" s="26"/>
    </row>
    <row r="572" spans="1:7" ht="13.5" hidden="1" customHeight="1" x14ac:dyDescent="0.25">
      <c r="A572" s="77" t="s">
        <v>116</v>
      </c>
      <c r="B572" s="77"/>
      <c r="C572" s="77"/>
      <c r="D572" s="34">
        <v>221</v>
      </c>
      <c r="E572" s="26"/>
      <c r="F572" s="26"/>
      <c r="G572" s="26"/>
    </row>
    <row r="573" spans="1:7" ht="15.75" hidden="1" customHeight="1" x14ac:dyDescent="0.25">
      <c r="A573" s="77" t="s">
        <v>117</v>
      </c>
      <c r="B573" s="77"/>
      <c r="C573" s="77"/>
      <c r="D573" s="34">
        <v>222</v>
      </c>
      <c r="E573" s="26"/>
      <c r="F573" s="26"/>
      <c r="G573" s="26"/>
    </row>
    <row r="574" spans="1:7" ht="14.25" hidden="1" customHeight="1" x14ac:dyDescent="0.25">
      <c r="A574" s="77" t="s">
        <v>118</v>
      </c>
      <c r="B574" s="77"/>
      <c r="C574" s="77"/>
      <c r="D574" s="34">
        <v>223</v>
      </c>
      <c r="E574" s="26"/>
      <c r="F574" s="26"/>
      <c r="G574" s="26"/>
    </row>
    <row r="575" spans="1:7" ht="30" hidden="1" customHeight="1" x14ac:dyDescent="0.25">
      <c r="A575" s="77" t="s">
        <v>119</v>
      </c>
      <c r="B575" s="77"/>
      <c r="C575" s="77"/>
      <c r="D575" s="34">
        <v>224</v>
      </c>
      <c r="E575" s="26"/>
      <c r="F575" s="26"/>
      <c r="G575" s="26"/>
    </row>
    <row r="576" spans="1:7" ht="30.75" hidden="1" customHeight="1" x14ac:dyDescent="0.25">
      <c r="A576" s="77" t="s">
        <v>120</v>
      </c>
      <c r="B576" s="77"/>
      <c r="C576" s="77"/>
      <c r="D576" s="34">
        <v>225</v>
      </c>
      <c r="E576" s="26"/>
      <c r="F576" s="26"/>
      <c r="G576" s="26"/>
    </row>
    <row r="577" spans="1:7" ht="15.75" hidden="1" customHeight="1" x14ac:dyDescent="0.25">
      <c r="A577" s="77" t="s">
        <v>121</v>
      </c>
      <c r="B577" s="77"/>
      <c r="C577" s="77"/>
      <c r="D577" s="34">
        <v>226</v>
      </c>
      <c r="E577" s="26"/>
      <c r="F577" s="26"/>
      <c r="G577" s="26"/>
    </row>
    <row r="578" spans="1:7" ht="32.25" hidden="1" customHeight="1" x14ac:dyDescent="0.25">
      <c r="A578" s="77" t="s">
        <v>122</v>
      </c>
      <c r="B578" s="77"/>
      <c r="C578" s="77"/>
      <c r="D578" s="34">
        <v>240</v>
      </c>
      <c r="E578" s="26"/>
      <c r="F578" s="26"/>
      <c r="G578" s="26"/>
    </row>
    <row r="579" spans="1:7" ht="12.75" hidden="1" customHeight="1" x14ac:dyDescent="0.25">
      <c r="A579" s="68" t="s">
        <v>26</v>
      </c>
      <c r="B579" s="69"/>
      <c r="C579" s="69"/>
      <c r="D579" s="34"/>
      <c r="E579" s="26"/>
      <c r="F579" s="26"/>
      <c r="G579" s="26"/>
    </row>
    <row r="580" spans="1:7" ht="48.75" hidden="1" customHeight="1" x14ac:dyDescent="0.25">
      <c r="A580" s="77" t="s">
        <v>123</v>
      </c>
      <c r="B580" s="77"/>
      <c r="C580" s="77"/>
      <c r="D580" s="34">
        <v>241</v>
      </c>
      <c r="E580" s="26"/>
      <c r="F580" s="26"/>
      <c r="G580" s="26"/>
    </row>
    <row r="581" spans="1:7" ht="19.5" hidden="1" customHeight="1" x14ac:dyDescent="0.25">
      <c r="A581" s="77" t="s">
        <v>124</v>
      </c>
      <c r="B581" s="77"/>
      <c r="C581" s="77"/>
      <c r="D581" s="34">
        <v>260</v>
      </c>
      <c r="E581" s="26"/>
      <c r="F581" s="26"/>
      <c r="G581" s="26"/>
    </row>
    <row r="582" spans="1:7" ht="19.5" hidden="1" customHeight="1" x14ac:dyDescent="0.25">
      <c r="A582" s="68" t="s">
        <v>26</v>
      </c>
      <c r="B582" s="69"/>
      <c r="C582" s="69"/>
      <c r="D582" s="34"/>
      <c r="E582" s="26"/>
      <c r="F582" s="26"/>
      <c r="G582" s="26"/>
    </row>
    <row r="583" spans="1:7" ht="34.5" hidden="1" customHeight="1" x14ac:dyDescent="0.25">
      <c r="A583" s="77" t="s">
        <v>125</v>
      </c>
      <c r="B583" s="77"/>
      <c r="C583" s="77"/>
      <c r="D583" s="34">
        <v>262</v>
      </c>
      <c r="E583" s="26"/>
      <c r="F583" s="26"/>
      <c r="G583" s="26"/>
    </row>
    <row r="584" spans="1:7" ht="19.5" hidden="1" customHeight="1" x14ac:dyDescent="0.25">
      <c r="A584" s="77" t="s">
        <v>126</v>
      </c>
      <c r="B584" s="77"/>
      <c r="C584" s="77"/>
      <c r="D584" s="34">
        <v>290</v>
      </c>
      <c r="E584" s="26"/>
      <c r="F584" s="26"/>
      <c r="G584" s="26"/>
    </row>
    <row r="585" spans="1:7" ht="30.75" hidden="1" customHeight="1" x14ac:dyDescent="0.25">
      <c r="A585" s="77" t="s">
        <v>127</v>
      </c>
      <c r="B585" s="77"/>
      <c r="C585" s="77"/>
      <c r="D585" s="34">
        <v>300</v>
      </c>
      <c r="E585" s="26"/>
      <c r="F585" s="26"/>
      <c r="G585" s="26"/>
    </row>
    <row r="586" spans="1:7" ht="16.5" hidden="1" customHeight="1" x14ac:dyDescent="0.25">
      <c r="A586" s="68" t="s">
        <v>26</v>
      </c>
      <c r="B586" s="69"/>
      <c r="C586" s="69"/>
      <c r="D586" s="34"/>
      <c r="E586" s="26"/>
      <c r="F586" s="26"/>
      <c r="G586" s="26"/>
    </row>
    <row r="587" spans="1:7" ht="35.25" hidden="1" customHeight="1" x14ac:dyDescent="0.25">
      <c r="A587" s="77" t="s">
        <v>128</v>
      </c>
      <c r="B587" s="77"/>
      <c r="C587" s="77"/>
      <c r="D587" s="34">
        <v>310</v>
      </c>
      <c r="E587" s="26"/>
      <c r="F587" s="26"/>
      <c r="G587" s="26"/>
    </row>
    <row r="588" spans="1:7" ht="29.25" hidden="1" customHeight="1" x14ac:dyDescent="0.25">
      <c r="A588" s="84" t="s">
        <v>129</v>
      </c>
      <c r="B588" s="84"/>
      <c r="C588" s="84"/>
      <c r="D588" s="36">
        <v>320</v>
      </c>
      <c r="E588" s="29"/>
      <c r="F588" s="29"/>
      <c r="G588" s="29"/>
    </row>
    <row r="589" spans="1:7" ht="34.5" hidden="1" customHeight="1" x14ac:dyDescent="0.25">
      <c r="A589" s="84" t="s">
        <v>130</v>
      </c>
      <c r="B589" s="84"/>
      <c r="C589" s="84"/>
      <c r="D589" s="37">
        <v>330</v>
      </c>
      <c r="E589" s="29"/>
      <c r="F589" s="29"/>
      <c r="G589" s="29"/>
    </row>
    <row r="590" spans="1:7" ht="28.5" hidden="1" customHeight="1" x14ac:dyDescent="0.25">
      <c r="A590" s="77" t="s">
        <v>131</v>
      </c>
      <c r="B590" s="77"/>
      <c r="C590" s="77"/>
      <c r="D590" s="34">
        <v>340</v>
      </c>
      <c r="E590" s="26"/>
      <c r="F590" s="26"/>
      <c r="G590" s="26"/>
    </row>
    <row r="591" spans="1:7" ht="24" hidden="1" customHeight="1" x14ac:dyDescent="0.25">
      <c r="A591" s="90" t="s">
        <v>139</v>
      </c>
      <c r="B591" s="91"/>
      <c r="C591" s="92"/>
      <c r="D591" s="47"/>
      <c r="E591" s="26"/>
      <c r="F591" s="26"/>
      <c r="G591" s="26"/>
    </row>
    <row r="592" spans="1:7" ht="127.5" customHeight="1" x14ac:dyDescent="0.25">
      <c r="A592" s="93" t="s">
        <v>202</v>
      </c>
      <c r="B592" s="94"/>
      <c r="C592" s="95"/>
      <c r="D592" s="51" t="s">
        <v>199</v>
      </c>
      <c r="E592" s="27">
        <f>F592</f>
        <v>82100</v>
      </c>
      <c r="F592" s="27">
        <f>F595</f>
        <v>82100</v>
      </c>
      <c r="G592" s="26"/>
    </row>
    <row r="593" spans="1:7" ht="15" customHeight="1" x14ac:dyDescent="0.25">
      <c r="A593" s="77" t="s">
        <v>127</v>
      </c>
      <c r="B593" s="77"/>
      <c r="C593" s="77"/>
      <c r="D593" s="47" t="s">
        <v>168</v>
      </c>
      <c r="E593" s="26">
        <f>F593</f>
        <v>82100</v>
      </c>
      <c r="F593" s="26">
        <f>F595</f>
        <v>82100</v>
      </c>
      <c r="G593" s="26"/>
    </row>
    <row r="594" spans="1:7" ht="15" customHeight="1" x14ac:dyDescent="0.25">
      <c r="A594" s="68" t="s">
        <v>26</v>
      </c>
      <c r="B594" s="69"/>
      <c r="C594" s="69"/>
      <c r="D594" s="47"/>
      <c r="E594" s="26"/>
      <c r="F594" s="26"/>
      <c r="G594" s="26"/>
    </row>
    <row r="595" spans="1:7" ht="15.75" customHeight="1" x14ac:dyDescent="0.25">
      <c r="A595" s="77" t="s">
        <v>128</v>
      </c>
      <c r="B595" s="77"/>
      <c r="C595" s="77"/>
      <c r="D595" s="34" t="s">
        <v>162</v>
      </c>
      <c r="E595" s="26">
        <f>F595</f>
        <v>82100</v>
      </c>
      <c r="F595" s="26">
        <v>82100</v>
      </c>
      <c r="G595" s="26"/>
    </row>
    <row r="596" spans="1:7" ht="24" hidden="1" customHeight="1" x14ac:dyDescent="0.25">
      <c r="A596" s="55"/>
      <c r="B596" s="56"/>
      <c r="C596" s="56"/>
      <c r="D596" s="47"/>
      <c r="E596" s="26"/>
      <c r="F596" s="26"/>
      <c r="G596" s="26"/>
    </row>
    <row r="597" spans="1:7" s="32" customFormat="1" ht="50.25" customHeight="1" x14ac:dyDescent="0.25">
      <c r="A597" s="85" t="s">
        <v>169</v>
      </c>
      <c r="B597" s="86"/>
      <c r="C597" s="86"/>
      <c r="D597" s="86"/>
      <c r="E597" s="86"/>
      <c r="F597" s="86"/>
      <c r="G597" s="87"/>
    </row>
    <row r="598" spans="1:7" ht="30" customHeight="1" x14ac:dyDescent="0.25">
      <c r="A598" s="77" t="s">
        <v>143</v>
      </c>
      <c r="B598" s="77"/>
      <c r="C598" s="77"/>
      <c r="D598" s="25" t="s">
        <v>97</v>
      </c>
      <c r="E598" s="26">
        <v>7303.57</v>
      </c>
      <c r="F598" s="26">
        <f>E598</f>
        <v>7303.57</v>
      </c>
      <c r="G598" s="26"/>
    </row>
    <row r="599" spans="1:7" ht="73.5" customHeight="1" x14ac:dyDescent="0.25">
      <c r="A599" s="88" t="s">
        <v>170</v>
      </c>
      <c r="B599" s="88"/>
      <c r="C599" s="88"/>
      <c r="D599" s="25" t="s">
        <v>97</v>
      </c>
      <c r="E599" s="26">
        <v>117000</v>
      </c>
      <c r="F599" s="26">
        <f>E599</f>
        <v>117000</v>
      </c>
      <c r="G599" s="26" t="s">
        <v>104</v>
      </c>
    </row>
    <row r="600" spans="1:7" ht="16.5" customHeight="1" x14ac:dyDescent="0.25">
      <c r="A600" s="77" t="s">
        <v>99</v>
      </c>
      <c r="B600" s="77"/>
      <c r="C600" s="77"/>
      <c r="D600" s="25" t="s">
        <v>97</v>
      </c>
      <c r="E600" s="26"/>
      <c r="F600" s="26"/>
      <c r="G600" s="26"/>
    </row>
    <row r="601" spans="1:7" ht="16.5" customHeight="1" x14ac:dyDescent="0.25">
      <c r="A601" s="70" t="s">
        <v>105</v>
      </c>
      <c r="B601" s="71"/>
      <c r="C601" s="72"/>
      <c r="D601" s="25" t="s">
        <v>97</v>
      </c>
      <c r="E601" s="26">
        <f>E599</f>
        <v>117000</v>
      </c>
      <c r="F601" s="26">
        <f>F599</f>
        <v>117000</v>
      </c>
      <c r="G601" s="26"/>
    </row>
    <row r="602" spans="1:7" ht="16.5" hidden="1" customHeight="1" x14ac:dyDescent="0.25">
      <c r="A602" s="70" t="s">
        <v>106</v>
      </c>
      <c r="B602" s="71"/>
      <c r="C602" s="72"/>
      <c r="D602" s="25" t="s">
        <v>97</v>
      </c>
      <c r="E602" s="26">
        <f>F602</f>
        <v>0</v>
      </c>
      <c r="F602" s="26"/>
      <c r="G602" s="26"/>
    </row>
    <row r="603" spans="1:7" ht="16.5" hidden="1" customHeight="1" x14ac:dyDescent="0.25">
      <c r="A603" s="68" t="s">
        <v>107</v>
      </c>
      <c r="B603" s="69"/>
      <c r="C603" s="89"/>
      <c r="D603" s="25" t="s">
        <v>97</v>
      </c>
      <c r="E603" s="26"/>
      <c r="F603" s="26"/>
      <c r="G603" s="26"/>
    </row>
    <row r="604" spans="1:7" ht="32.25" customHeight="1" x14ac:dyDescent="0.25">
      <c r="A604" s="77" t="s">
        <v>145</v>
      </c>
      <c r="B604" s="77"/>
      <c r="C604" s="77"/>
      <c r="D604" s="25" t="s">
        <v>97</v>
      </c>
      <c r="E604" s="26"/>
      <c r="F604" s="26"/>
      <c r="G604" s="26"/>
    </row>
    <row r="605" spans="1:7" s="32" customFormat="1" ht="13.5" customHeight="1" x14ac:dyDescent="0.25">
      <c r="A605" s="79" t="s">
        <v>110</v>
      </c>
      <c r="B605" s="79"/>
      <c r="C605" s="79"/>
      <c r="D605" s="30">
        <v>900</v>
      </c>
      <c r="E605" s="27">
        <f>E598+E601</f>
        <v>124303.57</v>
      </c>
      <c r="F605" s="27">
        <f>E605</f>
        <v>124303.57</v>
      </c>
      <c r="G605" s="27"/>
    </row>
    <row r="606" spans="1:7" ht="14.25" customHeight="1" x14ac:dyDescent="0.25">
      <c r="A606" s="77" t="s">
        <v>99</v>
      </c>
      <c r="B606" s="77"/>
      <c r="C606" s="77"/>
      <c r="D606" s="25"/>
      <c r="E606" s="26"/>
      <c r="F606" s="26"/>
      <c r="G606" s="26"/>
    </row>
    <row r="607" spans="1:7" ht="30" hidden="1" customHeight="1" x14ac:dyDescent="0.25">
      <c r="A607" s="80" t="s">
        <v>111</v>
      </c>
      <c r="B607" s="80"/>
      <c r="C607" s="80"/>
      <c r="D607" s="34">
        <v>210</v>
      </c>
      <c r="E607" s="26"/>
      <c r="F607" s="26"/>
      <c r="G607" s="26"/>
    </row>
    <row r="608" spans="1:7" ht="16.5" hidden="1" customHeight="1" x14ac:dyDescent="0.25">
      <c r="A608" s="68" t="s">
        <v>26</v>
      </c>
      <c r="B608" s="69"/>
      <c r="C608" s="69"/>
      <c r="D608" s="35"/>
      <c r="E608" s="26"/>
      <c r="F608" s="26"/>
      <c r="G608" s="26"/>
    </row>
    <row r="609" spans="1:7" ht="16.5" hidden="1" customHeight="1" x14ac:dyDescent="0.25">
      <c r="A609" s="77" t="s">
        <v>112</v>
      </c>
      <c r="B609" s="77"/>
      <c r="C609" s="77"/>
      <c r="D609" s="34">
        <v>211</v>
      </c>
      <c r="E609" s="26"/>
      <c r="F609" s="26"/>
      <c r="G609" s="26"/>
    </row>
    <row r="610" spans="1:7" ht="19.5" hidden="1" customHeight="1" x14ac:dyDescent="0.25">
      <c r="A610" s="78" t="s">
        <v>113</v>
      </c>
      <c r="B610" s="78"/>
      <c r="C610" s="78"/>
      <c r="D610" s="34">
        <v>212</v>
      </c>
      <c r="E610" s="26"/>
      <c r="F610" s="26"/>
      <c r="G610" s="26"/>
    </row>
    <row r="611" spans="1:7" ht="33.75" hidden="1" customHeight="1" x14ac:dyDescent="0.25">
      <c r="A611" s="77" t="s">
        <v>114</v>
      </c>
      <c r="B611" s="77"/>
      <c r="C611" s="77"/>
      <c r="D611" s="34">
        <v>213</v>
      </c>
      <c r="E611" s="26"/>
      <c r="F611" s="26"/>
      <c r="G611" s="26"/>
    </row>
    <row r="612" spans="1:7" ht="16.5" hidden="1" customHeight="1" x14ac:dyDescent="0.25">
      <c r="A612" s="77" t="s">
        <v>115</v>
      </c>
      <c r="B612" s="77"/>
      <c r="C612" s="77"/>
      <c r="D612" s="34">
        <v>220</v>
      </c>
      <c r="E612" s="26"/>
      <c r="F612" s="26"/>
      <c r="G612" s="26"/>
    </row>
    <row r="613" spans="1:7" ht="16.5" hidden="1" customHeight="1" x14ac:dyDescent="0.25">
      <c r="A613" s="68" t="s">
        <v>26</v>
      </c>
      <c r="B613" s="69"/>
      <c r="C613" s="69"/>
      <c r="D613" s="34"/>
      <c r="E613" s="26"/>
      <c r="F613" s="26"/>
      <c r="G613" s="26"/>
    </row>
    <row r="614" spans="1:7" ht="13.5" hidden="1" customHeight="1" x14ac:dyDescent="0.25">
      <c r="A614" s="77" t="s">
        <v>116</v>
      </c>
      <c r="B614" s="77"/>
      <c r="C614" s="77"/>
      <c r="D614" s="34">
        <v>221</v>
      </c>
      <c r="E614" s="26"/>
      <c r="F614" s="26"/>
      <c r="G614" s="26"/>
    </row>
    <row r="615" spans="1:7" ht="15.75" hidden="1" customHeight="1" x14ac:dyDescent="0.25">
      <c r="A615" s="77" t="s">
        <v>117</v>
      </c>
      <c r="B615" s="77"/>
      <c r="C615" s="77"/>
      <c r="D615" s="34">
        <v>222</v>
      </c>
      <c r="E615" s="26"/>
      <c r="F615" s="26"/>
      <c r="G615" s="26"/>
    </row>
    <row r="616" spans="1:7" ht="14.25" hidden="1" customHeight="1" x14ac:dyDescent="0.25">
      <c r="A616" s="77" t="s">
        <v>118</v>
      </c>
      <c r="B616" s="77"/>
      <c r="C616" s="77"/>
      <c r="D616" s="34">
        <v>223</v>
      </c>
      <c r="E616" s="26"/>
      <c r="F616" s="26"/>
      <c r="G616" s="26"/>
    </row>
    <row r="617" spans="1:7" ht="30" hidden="1" customHeight="1" x14ac:dyDescent="0.25">
      <c r="A617" s="77" t="s">
        <v>119</v>
      </c>
      <c r="B617" s="77"/>
      <c r="C617" s="77"/>
      <c r="D617" s="34">
        <v>224</v>
      </c>
      <c r="E617" s="26"/>
      <c r="F617" s="26"/>
      <c r="G617" s="26"/>
    </row>
    <row r="618" spans="1:7" ht="30.75" hidden="1" customHeight="1" x14ac:dyDescent="0.25">
      <c r="A618" s="77" t="s">
        <v>120</v>
      </c>
      <c r="B618" s="77"/>
      <c r="C618" s="77"/>
      <c r="D618" s="34">
        <v>225</v>
      </c>
      <c r="E618" s="26"/>
      <c r="F618" s="26"/>
      <c r="G618" s="26"/>
    </row>
    <row r="619" spans="1:7" ht="15.75" hidden="1" customHeight="1" x14ac:dyDescent="0.25">
      <c r="A619" s="77" t="s">
        <v>121</v>
      </c>
      <c r="B619" s="77"/>
      <c r="C619" s="77"/>
      <c r="D619" s="34">
        <v>226</v>
      </c>
      <c r="E619" s="26"/>
      <c r="F619" s="26"/>
      <c r="G619" s="26"/>
    </row>
    <row r="620" spans="1:7" ht="32.25" hidden="1" customHeight="1" x14ac:dyDescent="0.25">
      <c r="A620" s="77" t="s">
        <v>122</v>
      </c>
      <c r="B620" s="77"/>
      <c r="C620" s="77"/>
      <c r="D620" s="34">
        <v>240</v>
      </c>
      <c r="E620" s="26"/>
      <c r="F620" s="26"/>
      <c r="G620" s="26"/>
    </row>
    <row r="621" spans="1:7" ht="12.75" hidden="1" customHeight="1" x14ac:dyDescent="0.25">
      <c r="A621" s="68" t="s">
        <v>26</v>
      </c>
      <c r="B621" s="69"/>
      <c r="C621" s="69"/>
      <c r="D621" s="34"/>
      <c r="E621" s="26"/>
      <c r="F621" s="26"/>
      <c r="G621" s="26"/>
    </row>
    <row r="622" spans="1:7" ht="48.75" hidden="1" customHeight="1" x14ac:dyDescent="0.25">
      <c r="A622" s="77" t="s">
        <v>123</v>
      </c>
      <c r="B622" s="77"/>
      <c r="C622" s="77"/>
      <c r="D622" s="34">
        <v>241</v>
      </c>
      <c r="E622" s="26"/>
      <c r="F622" s="26"/>
      <c r="G622" s="26"/>
    </row>
    <row r="623" spans="1:7" ht="18" hidden="1" customHeight="1" x14ac:dyDescent="0.25">
      <c r="A623" s="77" t="s">
        <v>124</v>
      </c>
      <c r="B623" s="77"/>
      <c r="C623" s="77"/>
      <c r="D623" s="34">
        <v>260</v>
      </c>
      <c r="E623" s="26"/>
      <c r="F623" s="26"/>
      <c r="G623" s="26"/>
    </row>
    <row r="624" spans="1:7" ht="15" hidden="1" customHeight="1" x14ac:dyDescent="0.25">
      <c r="A624" s="68" t="s">
        <v>26</v>
      </c>
      <c r="B624" s="69"/>
      <c r="C624" s="69"/>
      <c r="D624" s="34"/>
      <c r="E624" s="26"/>
      <c r="F624" s="26"/>
      <c r="G624" s="26"/>
    </row>
    <row r="625" spans="1:7" ht="34.5" hidden="1" customHeight="1" x14ac:dyDescent="0.25">
      <c r="A625" s="77" t="s">
        <v>125</v>
      </c>
      <c r="B625" s="77"/>
      <c r="C625" s="77"/>
      <c r="D625" s="34">
        <v>262</v>
      </c>
      <c r="E625" s="26"/>
      <c r="F625" s="26"/>
      <c r="G625" s="26"/>
    </row>
    <row r="626" spans="1:7" x14ac:dyDescent="0.25">
      <c r="A626" s="77" t="s">
        <v>126</v>
      </c>
      <c r="B626" s="77"/>
      <c r="C626" s="77"/>
      <c r="D626" s="34">
        <v>290</v>
      </c>
      <c r="E626" s="26">
        <v>2000</v>
      </c>
      <c r="F626" s="26">
        <f>E626</f>
        <v>2000</v>
      </c>
      <c r="G626" s="26"/>
    </row>
    <row r="627" spans="1:7" x14ac:dyDescent="0.25">
      <c r="A627" s="77" t="s">
        <v>127</v>
      </c>
      <c r="B627" s="77"/>
      <c r="C627" s="77"/>
      <c r="D627" s="34">
        <v>300</v>
      </c>
      <c r="E627" s="26">
        <f>F627</f>
        <v>122303.57</v>
      </c>
      <c r="F627" s="26">
        <f>F629+F630+F631+F632</f>
        <v>122303.57</v>
      </c>
      <c r="G627" s="26"/>
    </row>
    <row r="628" spans="1:7" x14ac:dyDescent="0.25">
      <c r="A628" s="68" t="s">
        <v>26</v>
      </c>
      <c r="B628" s="69"/>
      <c r="C628" s="69"/>
      <c r="D628" s="34"/>
      <c r="E628" s="26"/>
      <c r="F628" s="26"/>
      <c r="G628" s="26"/>
    </row>
    <row r="629" spans="1:7" ht="35.25" hidden="1" customHeight="1" x14ac:dyDescent="0.25">
      <c r="A629" s="77" t="s">
        <v>128</v>
      </c>
      <c r="B629" s="77"/>
      <c r="C629" s="77"/>
      <c r="D629" s="34">
        <v>310</v>
      </c>
      <c r="E629" s="26">
        <f>F629</f>
        <v>0</v>
      </c>
      <c r="F629" s="26"/>
      <c r="G629" s="26"/>
    </row>
    <row r="630" spans="1:7" ht="38.25" hidden="1" customHeight="1" x14ac:dyDescent="0.25">
      <c r="A630" s="84" t="s">
        <v>129</v>
      </c>
      <c r="B630" s="84"/>
      <c r="C630" s="84"/>
      <c r="D630" s="36">
        <v>320</v>
      </c>
      <c r="E630" s="26">
        <f>F630</f>
        <v>0</v>
      </c>
      <c r="F630" s="29"/>
      <c r="G630" s="29"/>
    </row>
    <row r="631" spans="1:7" ht="34.5" hidden="1" customHeight="1" x14ac:dyDescent="0.25">
      <c r="A631" s="84" t="s">
        <v>130</v>
      </c>
      <c r="B631" s="84"/>
      <c r="C631" s="84"/>
      <c r="D631" s="37">
        <v>330</v>
      </c>
      <c r="E631" s="26">
        <f>F631</f>
        <v>0</v>
      </c>
      <c r="F631" s="29"/>
      <c r="G631" s="29"/>
    </row>
    <row r="632" spans="1:7" x14ac:dyDescent="0.25">
      <c r="A632" s="77" t="s">
        <v>131</v>
      </c>
      <c r="B632" s="77"/>
      <c r="C632" s="77"/>
      <c r="D632" s="34">
        <v>340</v>
      </c>
      <c r="E632" s="26">
        <f>E598+115000</f>
        <v>122303.57</v>
      </c>
      <c r="F632" s="26">
        <f>E632</f>
        <v>122303.57</v>
      </c>
      <c r="G632" s="26"/>
    </row>
    <row r="633" spans="1:7" s="32" customFormat="1" ht="18.75" hidden="1" customHeight="1" x14ac:dyDescent="0.25">
      <c r="A633" s="85" t="s">
        <v>171</v>
      </c>
      <c r="B633" s="86"/>
      <c r="C633" s="86"/>
      <c r="D633" s="86"/>
      <c r="E633" s="86"/>
      <c r="F633" s="86"/>
      <c r="G633" s="87"/>
    </row>
    <row r="634" spans="1:7" ht="30" hidden="1" customHeight="1" x14ac:dyDescent="0.25">
      <c r="A634" s="77" t="s">
        <v>143</v>
      </c>
      <c r="B634" s="77"/>
      <c r="C634" s="77"/>
      <c r="D634" s="25" t="s">
        <v>97</v>
      </c>
      <c r="E634" s="26"/>
      <c r="F634" s="26"/>
      <c r="G634" s="26"/>
    </row>
    <row r="635" spans="1:7" ht="33" hidden="1" customHeight="1" x14ac:dyDescent="0.25">
      <c r="A635" s="79" t="s">
        <v>172</v>
      </c>
      <c r="B635" s="79"/>
      <c r="C635" s="79"/>
      <c r="D635" s="25" t="s">
        <v>97</v>
      </c>
      <c r="E635" s="26"/>
      <c r="F635" s="26"/>
      <c r="G635" s="26"/>
    </row>
    <row r="636" spans="1:7" ht="15" hidden="1" customHeight="1" x14ac:dyDescent="0.25">
      <c r="A636" s="81" t="s">
        <v>99</v>
      </c>
      <c r="B636" s="82"/>
      <c r="C636" s="83"/>
      <c r="D636" s="28" t="s">
        <v>97</v>
      </c>
      <c r="E636" s="29"/>
      <c r="F636" s="29"/>
      <c r="G636" s="29"/>
    </row>
    <row r="637" spans="1:7" ht="18" hidden="1" customHeight="1" x14ac:dyDescent="0.25">
      <c r="A637" s="70" t="s">
        <v>173</v>
      </c>
      <c r="B637" s="71"/>
      <c r="C637" s="72"/>
      <c r="D637" s="28" t="s">
        <v>97</v>
      </c>
      <c r="E637" s="26"/>
      <c r="F637" s="26"/>
      <c r="G637" s="26"/>
    </row>
    <row r="638" spans="1:7" ht="18" hidden="1" customHeight="1" x14ac:dyDescent="0.25">
      <c r="A638" s="70" t="s">
        <v>174</v>
      </c>
      <c r="B638" s="71"/>
      <c r="C638" s="72"/>
      <c r="D638" s="28" t="s">
        <v>97</v>
      </c>
      <c r="E638" s="26"/>
      <c r="F638" s="26"/>
      <c r="G638" s="26"/>
    </row>
    <row r="639" spans="1:7" ht="18" hidden="1" customHeight="1" x14ac:dyDescent="0.25">
      <c r="A639" s="70" t="s">
        <v>107</v>
      </c>
      <c r="B639" s="71"/>
      <c r="C639" s="72"/>
      <c r="D639" s="28" t="s">
        <v>97</v>
      </c>
      <c r="E639" s="26"/>
      <c r="F639" s="26"/>
      <c r="G639" s="26"/>
    </row>
    <row r="640" spans="1:7" ht="36" hidden="1" customHeight="1" x14ac:dyDescent="0.25">
      <c r="A640" s="77" t="s">
        <v>145</v>
      </c>
      <c r="B640" s="77"/>
      <c r="C640" s="77"/>
      <c r="D640" s="25" t="s">
        <v>97</v>
      </c>
      <c r="E640" s="26"/>
      <c r="F640" s="26"/>
      <c r="G640" s="26"/>
    </row>
    <row r="641" spans="1:7" s="32" customFormat="1" ht="13.5" hidden="1" customHeight="1" x14ac:dyDescent="0.25">
      <c r="A641" s="79" t="s">
        <v>110</v>
      </c>
      <c r="B641" s="79"/>
      <c r="C641" s="79"/>
      <c r="D641" s="30">
        <v>900</v>
      </c>
      <c r="E641" s="27"/>
      <c r="F641" s="27"/>
      <c r="G641" s="27"/>
    </row>
    <row r="642" spans="1:7" ht="14.25" hidden="1" customHeight="1" x14ac:dyDescent="0.25">
      <c r="A642" s="77" t="s">
        <v>99</v>
      </c>
      <c r="B642" s="77"/>
      <c r="C642" s="77"/>
      <c r="D642" s="25"/>
      <c r="E642" s="26"/>
      <c r="F642" s="26"/>
      <c r="G642" s="26"/>
    </row>
    <row r="643" spans="1:7" ht="30" hidden="1" customHeight="1" x14ac:dyDescent="0.25">
      <c r="A643" s="80" t="s">
        <v>111</v>
      </c>
      <c r="B643" s="80"/>
      <c r="C643" s="80"/>
      <c r="D643" s="34">
        <v>210</v>
      </c>
      <c r="E643" s="26"/>
      <c r="F643" s="26"/>
      <c r="G643" s="26"/>
    </row>
    <row r="644" spans="1:7" ht="16.5" hidden="1" customHeight="1" x14ac:dyDescent="0.25">
      <c r="A644" s="68" t="s">
        <v>26</v>
      </c>
      <c r="B644" s="69"/>
      <c r="C644" s="69"/>
      <c r="D644" s="35"/>
      <c r="E644" s="26"/>
      <c r="F644" s="26"/>
      <c r="G644" s="26"/>
    </row>
    <row r="645" spans="1:7" ht="16.5" hidden="1" customHeight="1" x14ac:dyDescent="0.25">
      <c r="A645" s="77" t="s">
        <v>112</v>
      </c>
      <c r="B645" s="77"/>
      <c r="C645" s="77"/>
      <c r="D645" s="34">
        <v>211</v>
      </c>
      <c r="E645" s="26"/>
      <c r="F645" s="26"/>
      <c r="G645" s="26"/>
    </row>
    <row r="646" spans="1:7" ht="19.5" hidden="1" customHeight="1" x14ac:dyDescent="0.25">
      <c r="A646" s="78" t="s">
        <v>113</v>
      </c>
      <c r="B646" s="78"/>
      <c r="C646" s="78"/>
      <c r="D646" s="34">
        <v>212</v>
      </c>
      <c r="E646" s="26"/>
      <c r="F646" s="26"/>
      <c r="G646" s="26"/>
    </row>
    <row r="647" spans="1:7" ht="33.75" hidden="1" customHeight="1" x14ac:dyDescent="0.25">
      <c r="A647" s="77" t="s">
        <v>114</v>
      </c>
      <c r="B647" s="77"/>
      <c r="C647" s="77"/>
      <c r="D647" s="34">
        <v>213</v>
      </c>
      <c r="E647" s="26"/>
      <c r="F647" s="26"/>
      <c r="G647" s="26"/>
    </row>
    <row r="648" spans="1:7" ht="16.5" hidden="1" customHeight="1" x14ac:dyDescent="0.25">
      <c r="A648" s="77" t="s">
        <v>115</v>
      </c>
      <c r="B648" s="77"/>
      <c r="C648" s="77"/>
      <c r="D648" s="34">
        <v>220</v>
      </c>
      <c r="E648" s="26"/>
      <c r="F648" s="26"/>
      <c r="G648" s="26"/>
    </row>
    <row r="649" spans="1:7" ht="16.5" hidden="1" customHeight="1" x14ac:dyDescent="0.25">
      <c r="A649" s="68" t="s">
        <v>26</v>
      </c>
      <c r="B649" s="69"/>
      <c r="C649" s="69"/>
      <c r="D649" s="34"/>
      <c r="E649" s="26"/>
      <c r="F649" s="26"/>
      <c r="G649" s="26"/>
    </row>
    <row r="650" spans="1:7" ht="13.5" hidden="1" customHeight="1" x14ac:dyDescent="0.25">
      <c r="A650" s="77" t="s">
        <v>116</v>
      </c>
      <c r="B650" s="77"/>
      <c r="C650" s="77"/>
      <c r="D650" s="34">
        <v>221</v>
      </c>
      <c r="E650" s="26"/>
      <c r="F650" s="26"/>
      <c r="G650" s="26"/>
    </row>
    <row r="651" spans="1:7" ht="15.75" hidden="1" customHeight="1" x14ac:dyDescent="0.25">
      <c r="A651" s="77" t="s">
        <v>117</v>
      </c>
      <c r="B651" s="77"/>
      <c r="C651" s="77"/>
      <c r="D651" s="34">
        <v>222</v>
      </c>
      <c r="E651" s="26"/>
      <c r="F651" s="26"/>
      <c r="G651" s="26"/>
    </row>
    <row r="652" spans="1:7" ht="14.25" hidden="1" customHeight="1" x14ac:dyDescent="0.25">
      <c r="A652" s="77" t="s">
        <v>118</v>
      </c>
      <c r="B652" s="77"/>
      <c r="C652" s="77"/>
      <c r="D652" s="34">
        <v>223</v>
      </c>
      <c r="E652" s="26"/>
      <c r="F652" s="26"/>
      <c r="G652" s="26"/>
    </row>
    <row r="653" spans="1:7" ht="30" hidden="1" customHeight="1" x14ac:dyDescent="0.25">
      <c r="A653" s="77" t="s">
        <v>119</v>
      </c>
      <c r="B653" s="77"/>
      <c r="C653" s="77"/>
      <c r="D653" s="34">
        <v>224</v>
      </c>
      <c r="E653" s="26"/>
      <c r="F653" s="26"/>
      <c r="G653" s="26"/>
    </row>
    <row r="654" spans="1:7" ht="30.75" hidden="1" customHeight="1" x14ac:dyDescent="0.25">
      <c r="A654" s="75" t="s">
        <v>120</v>
      </c>
      <c r="B654" s="75"/>
      <c r="C654" s="75"/>
      <c r="D654" s="34">
        <v>225</v>
      </c>
      <c r="E654" s="26"/>
      <c r="F654" s="26"/>
      <c r="G654" s="26"/>
    </row>
    <row r="655" spans="1:7" ht="15.75" hidden="1" customHeight="1" x14ac:dyDescent="0.25">
      <c r="A655" s="75" t="s">
        <v>121</v>
      </c>
      <c r="B655" s="75"/>
      <c r="C655" s="75"/>
      <c r="D655" s="34">
        <v>226</v>
      </c>
      <c r="E655" s="26"/>
      <c r="F655" s="26"/>
      <c r="G655" s="26"/>
    </row>
    <row r="656" spans="1:7" ht="32.25" hidden="1" customHeight="1" x14ac:dyDescent="0.25">
      <c r="A656" s="75" t="s">
        <v>122</v>
      </c>
      <c r="B656" s="75"/>
      <c r="C656" s="75"/>
      <c r="D656" s="34">
        <v>240</v>
      </c>
      <c r="E656" s="26"/>
      <c r="F656" s="26"/>
      <c r="G656" s="26"/>
    </row>
    <row r="657" spans="1:7" ht="15" hidden="1" customHeight="1" x14ac:dyDescent="0.25">
      <c r="A657" s="73" t="s">
        <v>26</v>
      </c>
      <c r="B657" s="74"/>
      <c r="C657" s="74"/>
      <c r="D657" s="34"/>
      <c r="E657" s="26"/>
      <c r="F657" s="26"/>
      <c r="G657" s="26"/>
    </row>
    <row r="658" spans="1:7" ht="48.75" hidden="1" customHeight="1" x14ac:dyDescent="0.25">
      <c r="A658" s="75" t="s">
        <v>123</v>
      </c>
      <c r="B658" s="75"/>
      <c r="C658" s="75"/>
      <c r="D658" s="34">
        <v>241</v>
      </c>
      <c r="E658" s="26"/>
      <c r="F658" s="26"/>
      <c r="G658" s="26"/>
    </row>
    <row r="659" spans="1:7" ht="19.5" hidden="1" customHeight="1" x14ac:dyDescent="0.25">
      <c r="A659" s="75" t="s">
        <v>124</v>
      </c>
      <c r="B659" s="75"/>
      <c r="C659" s="75"/>
      <c r="D659" s="34">
        <v>260</v>
      </c>
      <c r="E659" s="26"/>
      <c r="F659" s="26"/>
      <c r="G659" s="26"/>
    </row>
    <row r="660" spans="1:7" ht="13.5" hidden="1" customHeight="1" x14ac:dyDescent="0.25">
      <c r="A660" s="73" t="s">
        <v>26</v>
      </c>
      <c r="B660" s="74"/>
      <c r="C660" s="74"/>
      <c r="D660" s="34"/>
      <c r="E660" s="26"/>
      <c r="F660" s="26"/>
      <c r="G660" s="26"/>
    </row>
    <row r="661" spans="1:7" ht="34.5" hidden="1" customHeight="1" x14ac:dyDescent="0.25">
      <c r="A661" s="75" t="s">
        <v>125</v>
      </c>
      <c r="B661" s="75"/>
      <c r="C661" s="75"/>
      <c r="D661" s="34">
        <v>262</v>
      </c>
      <c r="E661" s="26"/>
      <c r="F661" s="26"/>
      <c r="G661" s="26"/>
    </row>
    <row r="662" spans="1:7" ht="19.5" hidden="1" customHeight="1" x14ac:dyDescent="0.25">
      <c r="A662" s="75" t="s">
        <v>126</v>
      </c>
      <c r="B662" s="75"/>
      <c r="C662" s="75"/>
      <c r="D662" s="34">
        <v>290</v>
      </c>
      <c r="E662" s="26"/>
      <c r="F662" s="26"/>
      <c r="G662" s="26"/>
    </row>
    <row r="663" spans="1:7" ht="30.75" hidden="1" customHeight="1" x14ac:dyDescent="0.25">
      <c r="A663" s="75" t="s">
        <v>127</v>
      </c>
      <c r="B663" s="75"/>
      <c r="C663" s="75"/>
      <c r="D663" s="34">
        <v>300</v>
      </c>
      <c r="E663" s="26"/>
      <c r="F663" s="26"/>
      <c r="G663" s="26"/>
    </row>
    <row r="664" spans="1:7" ht="20.25" hidden="1" customHeight="1" x14ac:dyDescent="0.25">
      <c r="A664" s="73" t="s">
        <v>26</v>
      </c>
      <c r="B664" s="74"/>
      <c r="C664" s="74"/>
      <c r="D664" s="34"/>
      <c r="E664" s="26"/>
      <c r="F664" s="26"/>
      <c r="G664" s="26"/>
    </row>
    <row r="665" spans="1:7" ht="30.75" hidden="1" customHeight="1" x14ac:dyDescent="0.25">
      <c r="A665" s="75" t="s">
        <v>128</v>
      </c>
      <c r="B665" s="75"/>
      <c r="C665" s="75"/>
      <c r="D665" s="34">
        <v>310</v>
      </c>
      <c r="E665" s="26"/>
      <c r="F665" s="26"/>
      <c r="G665" s="26"/>
    </row>
    <row r="666" spans="1:7" ht="30.75" hidden="1" customHeight="1" x14ac:dyDescent="0.25">
      <c r="A666" s="76" t="s">
        <v>129</v>
      </c>
      <c r="B666" s="76"/>
      <c r="C666" s="76"/>
      <c r="D666" s="36">
        <v>320</v>
      </c>
      <c r="E666" s="29"/>
      <c r="F666" s="29"/>
      <c r="G666" s="29"/>
    </row>
    <row r="667" spans="1:7" ht="34.5" hidden="1" customHeight="1" x14ac:dyDescent="0.25">
      <c r="A667" s="76" t="s">
        <v>130</v>
      </c>
      <c r="B667" s="76"/>
      <c r="C667" s="76"/>
      <c r="D667" s="37">
        <v>330</v>
      </c>
      <c r="E667" s="29"/>
      <c r="F667" s="29"/>
      <c r="G667" s="29"/>
    </row>
    <row r="668" spans="1:7" ht="28.5" hidden="1" customHeight="1" x14ac:dyDescent="0.25">
      <c r="A668" s="75" t="s">
        <v>131</v>
      </c>
      <c r="B668" s="75"/>
      <c r="C668" s="75"/>
      <c r="D668" s="34">
        <v>340</v>
      </c>
      <c r="E668" s="26"/>
      <c r="F668" s="26"/>
      <c r="G668" s="26"/>
    </row>
    <row r="669" spans="1:7" ht="33.75" hidden="1" customHeight="1" x14ac:dyDescent="0.25">
      <c r="A669" s="77" t="s">
        <v>132</v>
      </c>
      <c r="B669" s="77"/>
      <c r="C669" s="77"/>
      <c r="D669" s="34">
        <v>500</v>
      </c>
      <c r="E669" s="54"/>
      <c r="F669" s="54"/>
      <c r="G669" s="54"/>
    </row>
    <row r="670" spans="1:7" ht="20.25" hidden="1" customHeight="1" x14ac:dyDescent="0.25">
      <c r="A670" s="68" t="s">
        <v>26</v>
      </c>
      <c r="B670" s="69"/>
      <c r="C670" s="69"/>
      <c r="D670" s="34"/>
      <c r="E670" s="54"/>
      <c r="F670" s="54"/>
      <c r="G670" s="54"/>
    </row>
    <row r="671" spans="1:7" ht="30.75" hidden="1" customHeight="1" x14ac:dyDescent="0.25">
      <c r="A671" s="70" t="s">
        <v>133</v>
      </c>
      <c r="B671" s="71"/>
      <c r="C671" s="72"/>
      <c r="D671" s="34">
        <v>520</v>
      </c>
      <c r="E671" s="54"/>
      <c r="F671" s="54"/>
      <c r="G671" s="54"/>
    </row>
    <row r="672" spans="1:7" ht="30.75" hidden="1" customHeight="1" x14ac:dyDescent="0.25">
      <c r="A672" s="70" t="s">
        <v>134</v>
      </c>
      <c r="B672" s="71"/>
      <c r="C672" s="72"/>
      <c r="D672" s="34">
        <v>530</v>
      </c>
      <c r="E672" s="54"/>
      <c r="F672" s="54"/>
      <c r="G672" s="54"/>
    </row>
    <row r="673" spans="1:7" ht="28.5" customHeight="1" x14ac:dyDescent="0.25">
      <c r="A673" s="4"/>
      <c r="B673" s="4"/>
      <c r="C673" s="4"/>
      <c r="D673" s="23"/>
      <c r="E673" s="4"/>
      <c r="F673" s="4"/>
      <c r="G673" s="4"/>
    </row>
    <row r="674" spans="1:7" ht="29.25" customHeight="1" x14ac:dyDescent="0.25">
      <c r="A674" s="64" t="s">
        <v>175</v>
      </c>
      <c r="B674" s="64"/>
      <c r="C674" s="64"/>
      <c r="D674" s="64"/>
      <c r="E674" s="48"/>
      <c r="F674" s="65" t="s">
        <v>176</v>
      </c>
      <c r="G674" s="65"/>
    </row>
    <row r="675" spans="1:7" x14ac:dyDescent="0.25">
      <c r="A675" s="67"/>
      <c r="B675" s="67"/>
      <c r="C675" s="67"/>
      <c r="D675" s="49"/>
      <c r="E675" s="7" t="s">
        <v>4</v>
      </c>
      <c r="F675" s="66" t="s">
        <v>5</v>
      </c>
      <c r="G675" s="66"/>
    </row>
    <row r="676" spans="1:7" ht="31.5" customHeight="1" x14ac:dyDescent="0.25">
      <c r="A676" s="64" t="s">
        <v>177</v>
      </c>
      <c r="B676" s="64"/>
      <c r="C676" s="64"/>
      <c r="D676" s="64"/>
      <c r="E676" s="50"/>
      <c r="F676" s="65" t="s">
        <v>178</v>
      </c>
      <c r="G676" s="65"/>
    </row>
    <row r="677" spans="1:7" x14ac:dyDescent="0.25">
      <c r="E677" s="52" t="s">
        <v>4</v>
      </c>
      <c r="F677" s="66" t="s">
        <v>5</v>
      </c>
      <c r="G677" s="66"/>
    </row>
    <row r="678" spans="1:7" ht="23.25" customHeight="1" x14ac:dyDescent="0.25">
      <c r="A678" s="64" t="s">
        <v>179</v>
      </c>
      <c r="B678" s="64"/>
      <c r="C678" s="64"/>
      <c r="D678" s="64"/>
      <c r="E678" s="50"/>
      <c r="F678" s="65" t="s">
        <v>180</v>
      </c>
      <c r="G678" s="65"/>
    </row>
    <row r="679" spans="1:7" x14ac:dyDescent="0.25">
      <c r="A679" s="67" t="s">
        <v>181</v>
      </c>
      <c r="B679" s="67"/>
      <c r="E679" s="52" t="s">
        <v>4</v>
      </c>
      <c r="F679" s="66" t="s">
        <v>5</v>
      </c>
      <c r="G679" s="66"/>
    </row>
    <row r="683" spans="1:7" x14ac:dyDescent="0.25">
      <c r="A683" s="63" t="s">
        <v>182</v>
      </c>
      <c r="B683" s="63"/>
      <c r="C683" s="63"/>
    </row>
  </sheetData>
  <mergeCells count="743">
    <mergeCell ref="A683:C683"/>
    <mergeCell ref="A676:D676"/>
    <mergeCell ref="F676:G676"/>
    <mergeCell ref="F677:G677"/>
    <mergeCell ref="A678:D678"/>
    <mergeCell ref="F678:G678"/>
    <mergeCell ref="A679:B679"/>
    <mergeCell ref="F679:G679"/>
    <mergeCell ref="A670:C670"/>
    <mergeCell ref="A671:C671"/>
    <mergeCell ref="A672:C672"/>
    <mergeCell ref="A674:D674"/>
    <mergeCell ref="F674:G674"/>
    <mergeCell ref="A675:C675"/>
    <mergeCell ref="F675:G675"/>
    <mergeCell ref="A664:C664"/>
    <mergeCell ref="A665:C665"/>
    <mergeCell ref="A666:C666"/>
    <mergeCell ref="A667:C667"/>
    <mergeCell ref="A668:C668"/>
    <mergeCell ref="A669:C669"/>
    <mergeCell ref="A658:C658"/>
    <mergeCell ref="A659:C659"/>
    <mergeCell ref="A660:C660"/>
    <mergeCell ref="A661:C661"/>
    <mergeCell ref="A662:C662"/>
    <mergeCell ref="A663:C663"/>
    <mergeCell ref="A652:C652"/>
    <mergeCell ref="A653:C653"/>
    <mergeCell ref="A654:C654"/>
    <mergeCell ref="A655:C655"/>
    <mergeCell ref="A656:C656"/>
    <mergeCell ref="A657:C657"/>
    <mergeCell ref="A646:C646"/>
    <mergeCell ref="A647:C647"/>
    <mergeCell ref="A648:C648"/>
    <mergeCell ref="A649:C649"/>
    <mergeCell ref="A650:C650"/>
    <mergeCell ref="A651:C651"/>
    <mergeCell ref="A640:C640"/>
    <mergeCell ref="A641:C641"/>
    <mergeCell ref="A642:C642"/>
    <mergeCell ref="A643:C643"/>
    <mergeCell ref="A644:C644"/>
    <mergeCell ref="A645:C645"/>
    <mergeCell ref="A634:C634"/>
    <mergeCell ref="A635:C635"/>
    <mergeCell ref="A636:C636"/>
    <mergeCell ref="A637:C637"/>
    <mergeCell ref="A638:C638"/>
    <mergeCell ref="A639:C639"/>
    <mergeCell ref="A628:C628"/>
    <mergeCell ref="A629:C629"/>
    <mergeCell ref="A630:C630"/>
    <mergeCell ref="A631:C631"/>
    <mergeCell ref="A632:C632"/>
    <mergeCell ref="A633:G633"/>
    <mergeCell ref="A622:C622"/>
    <mergeCell ref="A623:C623"/>
    <mergeCell ref="A624:C624"/>
    <mergeCell ref="A625:C625"/>
    <mergeCell ref="A626:C626"/>
    <mergeCell ref="A627:C627"/>
    <mergeCell ref="A616:C616"/>
    <mergeCell ref="A617:C617"/>
    <mergeCell ref="A618:C618"/>
    <mergeCell ref="A619:C619"/>
    <mergeCell ref="A620:C620"/>
    <mergeCell ref="A621:C621"/>
    <mergeCell ref="A610:C610"/>
    <mergeCell ref="A611:C611"/>
    <mergeCell ref="A612:C612"/>
    <mergeCell ref="A613:C613"/>
    <mergeCell ref="A614:C614"/>
    <mergeCell ref="A615:C615"/>
    <mergeCell ref="A604:C604"/>
    <mergeCell ref="A605:C605"/>
    <mergeCell ref="A606:C606"/>
    <mergeCell ref="A607:C607"/>
    <mergeCell ref="A608:C608"/>
    <mergeCell ref="A609:C609"/>
    <mergeCell ref="A598:C598"/>
    <mergeCell ref="A599:C599"/>
    <mergeCell ref="A600:C600"/>
    <mergeCell ref="A601:C601"/>
    <mergeCell ref="A602:C602"/>
    <mergeCell ref="A603:C603"/>
    <mergeCell ref="A591:C591"/>
    <mergeCell ref="A592:C592"/>
    <mergeCell ref="A593:C593"/>
    <mergeCell ref="A594:C594"/>
    <mergeCell ref="A595:C595"/>
    <mergeCell ref="A597:G597"/>
    <mergeCell ref="A585:C585"/>
    <mergeCell ref="A586:C586"/>
    <mergeCell ref="A587:C587"/>
    <mergeCell ref="A588:C588"/>
    <mergeCell ref="A589:C589"/>
    <mergeCell ref="A590:C590"/>
    <mergeCell ref="A579:C579"/>
    <mergeCell ref="A580:C580"/>
    <mergeCell ref="A581:C581"/>
    <mergeCell ref="A582:C582"/>
    <mergeCell ref="A583:C583"/>
    <mergeCell ref="A584:C584"/>
    <mergeCell ref="A573:C573"/>
    <mergeCell ref="A574:C574"/>
    <mergeCell ref="A575:C575"/>
    <mergeCell ref="A576:C576"/>
    <mergeCell ref="A577:C577"/>
    <mergeCell ref="A578:C578"/>
    <mergeCell ref="A567:C567"/>
    <mergeCell ref="A568:C568"/>
    <mergeCell ref="A569:C569"/>
    <mergeCell ref="A570:C570"/>
    <mergeCell ref="A571:C571"/>
    <mergeCell ref="A572:C572"/>
    <mergeCell ref="A561:C561"/>
    <mergeCell ref="A562:C562"/>
    <mergeCell ref="A563:C563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43:C543"/>
    <mergeCell ref="A544:C544"/>
    <mergeCell ref="A545:C545"/>
    <mergeCell ref="A546:C546"/>
    <mergeCell ref="A547:C547"/>
    <mergeCell ref="A548:C548"/>
    <mergeCell ref="A537:C537"/>
    <mergeCell ref="A538:C538"/>
    <mergeCell ref="A539:C539"/>
    <mergeCell ref="A540:C54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24:C524"/>
    <mergeCell ref="A525:C525"/>
    <mergeCell ref="A527:G527"/>
    <mergeCell ref="A528:C528"/>
    <mergeCell ref="A529:C529"/>
    <mergeCell ref="A530:C530"/>
    <mergeCell ref="A518:C518"/>
    <mergeCell ref="A519:C519"/>
    <mergeCell ref="A520:C520"/>
    <mergeCell ref="A521:C521"/>
    <mergeCell ref="A522:C522"/>
    <mergeCell ref="A523:C523"/>
    <mergeCell ref="A512:C512"/>
    <mergeCell ref="A513:C513"/>
    <mergeCell ref="A514:C514"/>
    <mergeCell ref="A515:C515"/>
    <mergeCell ref="A516:C516"/>
    <mergeCell ref="A517:C517"/>
    <mergeCell ref="A506:C506"/>
    <mergeCell ref="A507:C507"/>
    <mergeCell ref="A508:C508"/>
    <mergeCell ref="A509:C509"/>
    <mergeCell ref="A510:C510"/>
    <mergeCell ref="A511:C511"/>
    <mergeCell ref="A500:C500"/>
    <mergeCell ref="A501:C501"/>
    <mergeCell ref="A502:C502"/>
    <mergeCell ref="A503:C503"/>
    <mergeCell ref="A504:C504"/>
    <mergeCell ref="A505:C505"/>
    <mergeCell ref="A494:C494"/>
    <mergeCell ref="A495:C495"/>
    <mergeCell ref="A496:C496"/>
    <mergeCell ref="A497:C497"/>
    <mergeCell ref="A498:C498"/>
    <mergeCell ref="A499:C499"/>
    <mergeCell ref="A488:C488"/>
    <mergeCell ref="A489:C489"/>
    <mergeCell ref="A490:C490"/>
    <mergeCell ref="A491:C491"/>
    <mergeCell ref="A492:C492"/>
    <mergeCell ref="A493:C493"/>
    <mergeCell ref="A482:C482"/>
    <mergeCell ref="A483:C483"/>
    <mergeCell ref="A484:C484"/>
    <mergeCell ref="A485:C485"/>
    <mergeCell ref="A486:C486"/>
    <mergeCell ref="A487:C487"/>
    <mergeCell ref="A476:C476"/>
    <mergeCell ref="A477:C477"/>
    <mergeCell ref="A478:C478"/>
    <mergeCell ref="A479:C479"/>
    <mergeCell ref="A480:C480"/>
    <mergeCell ref="A481:C481"/>
    <mergeCell ref="A470:C470"/>
    <mergeCell ref="A471:C471"/>
    <mergeCell ref="A472:C472"/>
    <mergeCell ref="A473:C473"/>
    <mergeCell ref="A474:C474"/>
    <mergeCell ref="A475:C475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2:C422"/>
    <mergeCell ref="A423:C423"/>
    <mergeCell ref="A424:C424"/>
    <mergeCell ref="A425:C425"/>
    <mergeCell ref="A426:C426"/>
    <mergeCell ref="A427:C427"/>
    <mergeCell ref="A416:C416"/>
    <mergeCell ref="A417:C417"/>
    <mergeCell ref="A418:C418"/>
    <mergeCell ref="A419:C419"/>
    <mergeCell ref="A420:C420"/>
    <mergeCell ref="A421:C421"/>
    <mergeCell ref="A410:C410"/>
    <mergeCell ref="A411:C411"/>
    <mergeCell ref="A412:C412"/>
    <mergeCell ref="A413:C413"/>
    <mergeCell ref="A414:C414"/>
    <mergeCell ref="A415:C415"/>
    <mergeCell ref="A404:C404"/>
    <mergeCell ref="A405:C405"/>
    <mergeCell ref="A406:C406"/>
    <mergeCell ref="A407:C407"/>
    <mergeCell ref="A408:C408"/>
    <mergeCell ref="A409:C409"/>
    <mergeCell ref="A398:C398"/>
    <mergeCell ref="A399:C399"/>
    <mergeCell ref="A400:C400"/>
    <mergeCell ref="A401:C401"/>
    <mergeCell ref="A402:C402"/>
    <mergeCell ref="A403:C403"/>
    <mergeCell ref="A392:C392"/>
    <mergeCell ref="A393:C393"/>
    <mergeCell ref="A394:C394"/>
    <mergeCell ref="A395:C395"/>
    <mergeCell ref="A396:C396"/>
    <mergeCell ref="A397:C397"/>
    <mergeCell ref="A386:C386"/>
    <mergeCell ref="A387:C387"/>
    <mergeCell ref="A388:C388"/>
    <mergeCell ref="A389:C389"/>
    <mergeCell ref="A390:C390"/>
    <mergeCell ref="A391:C391"/>
    <mergeCell ref="A380:C380"/>
    <mergeCell ref="A381:C381"/>
    <mergeCell ref="A382:C382"/>
    <mergeCell ref="A383:C383"/>
    <mergeCell ref="A384:C384"/>
    <mergeCell ref="A385:C385"/>
    <mergeCell ref="A374:C374"/>
    <mergeCell ref="A375:C375"/>
    <mergeCell ref="A376:C376"/>
    <mergeCell ref="A377:C377"/>
    <mergeCell ref="A378:C378"/>
    <mergeCell ref="A379:C379"/>
    <mergeCell ref="A368:C368"/>
    <mergeCell ref="A369:C369"/>
    <mergeCell ref="A370:C370"/>
    <mergeCell ref="A371:C371"/>
    <mergeCell ref="A372:C372"/>
    <mergeCell ref="A373:C373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50:C350"/>
    <mergeCell ref="A351:C351"/>
    <mergeCell ref="A352:C352"/>
    <mergeCell ref="A353:C353"/>
    <mergeCell ref="A354:C354"/>
    <mergeCell ref="A355:C355"/>
    <mergeCell ref="A344:C344"/>
    <mergeCell ref="A345:C345"/>
    <mergeCell ref="A346:C346"/>
    <mergeCell ref="A347:C347"/>
    <mergeCell ref="A348:C348"/>
    <mergeCell ref="A349:C349"/>
    <mergeCell ref="A338:C338"/>
    <mergeCell ref="A339:C339"/>
    <mergeCell ref="A340:C340"/>
    <mergeCell ref="A341:C341"/>
    <mergeCell ref="A342:C342"/>
    <mergeCell ref="A343:C343"/>
    <mergeCell ref="A332:C332"/>
    <mergeCell ref="A333:C333"/>
    <mergeCell ref="A334:C334"/>
    <mergeCell ref="A335:C335"/>
    <mergeCell ref="A336:C336"/>
    <mergeCell ref="A337:C337"/>
    <mergeCell ref="A326:C326"/>
    <mergeCell ref="A327:C327"/>
    <mergeCell ref="A328:C328"/>
    <mergeCell ref="A329:C329"/>
    <mergeCell ref="A330:C330"/>
    <mergeCell ref="A331:C331"/>
    <mergeCell ref="A320:C320"/>
    <mergeCell ref="A321:C321"/>
    <mergeCell ref="A322:C322"/>
    <mergeCell ref="A323:C323"/>
    <mergeCell ref="A324:C324"/>
    <mergeCell ref="A325:C325"/>
    <mergeCell ref="A314:C314"/>
    <mergeCell ref="A315:C315"/>
    <mergeCell ref="A316:C316"/>
    <mergeCell ref="A317:C317"/>
    <mergeCell ref="A318:C318"/>
    <mergeCell ref="A319:C319"/>
    <mergeCell ref="A308:C308"/>
    <mergeCell ref="A309:C309"/>
    <mergeCell ref="A310:C310"/>
    <mergeCell ref="A311:C311"/>
    <mergeCell ref="A312:C312"/>
    <mergeCell ref="A313:C313"/>
    <mergeCell ref="A302:C302"/>
    <mergeCell ref="A303:C303"/>
    <mergeCell ref="A304:C304"/>
    <mergeCell ref="A305:C305"/>
    <mergeCell ref="A306:C306"/>
    <mergeCell ref="A307:C307"/>
    <mergeCell ref="A296:C296"/>
    <mergeCell ref="A297:C297"/>
    <mergeCell ref="A298:C298"/>
    <mergeCell ref="A299:C299"/>
    <mergeCell ref="A300:C300"/>
    <mergeCell ref="A301:C301"/>
    <mergeCell ref="A290:C290"/>
    <mergeCell ref="A291:C291"/>
    <mergeCell ref="A292:C292"/>
    <mergeCell ref="A293:C293"/>
    <mergeCell ref="A294:G294"/>
    <mergeCell ref="A295:C295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G176"/>
    <mergeCell ref="A177:C177"/>
    <mergeCell ref="A178:C178"/>
    <mergeCell ref="A179:C179"/>
    <mergeCell ref="A180:C180"/>
    <mergeCell ref="A181:C181"/>
    <mergeCell ref="A171:C171"/>
    <mergeCell ref="A173:G173"/>
    <mergeCell ref="A174:C175"/>
    <mergeCell ref="D174:D175"/>
    <mergeCell ref="E174:E175"/>
    <mergeCell ref="F174:G174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2:E112"/>
    <mergeCell ref="F112:G112"/>
    <mergeCell ref="A114:G114"/>
    <mergeCell ref="A115:C116"/>
    <mergeCell ref="D115:D116"/>
    <mergeCell ref="E115:E116"/>
    <mergeCell ref="F115:G115"/>
    <mergeCell ref="A109:E109"/>
    <mergeCell ref="F109:G109"/>
    <mergeCell ref="A110:E110"/>
    <mergeCell ref="F110:G110"/>
    <mergeCell ref="A111:E111"/>
    <mergeCell ref="F111:G111"/>
    <mergeCell ref="A106:E106"/>
    <mergeCell ref="F106:G106"/>
    <mergeCell ref="A107:E107"/>
    <mergeCell ref="F107:G107"/>
    <mergeCell ref="A108:E108"/>
    <mergeCell ref="F108:G108"/>
    <mergeCell ref="A103:E103"/>
    <mergeCell ref="F103:G103"/>
    <mergeCell ref="A104:E104"/>
    <mergeCell ref="F104:G104"/>
    <mergeCell ref="A105:E105"/>
    <mergeCell ref="F105:G105"/>
    <mergeCell ref="A100:E100"/>
    <mergeCell ref="F100:G100"/>
    <mergeCell ref="A101:E101"/>
    <mergeCell ref="F101:G101"/>
    <mergeCell ref="A102:E102"/>
    <mergeCell ref="F102:G102"/>
    <mergeCell ref="A97:E97"/>
    <mergeCell ref="F97:G97"/>
    <mergeCell ref="A98:E98"/>
    <mergeCell ref="F98:G98"/>
    <mergeCell ref="A99:E99"/>
    <mergeCell ref="F99:G99"/>
    <mergeCell ref="A94:E94"/>
    <mergeCell ref="F94:G94"/>
    <mergeCell ref="A95:E95"/>
    <mergeCell ref="F95:G95"/>
    <mergeCell ref="A96:E96"/>
    <mergeCell ref="F96:G96"/>
    <mergeCell ref="A91:E91"/>
    <mergeCell ref="F91:G91"/>
    <mergeCell ref="A92:E92"/>
    <mergeCell ref="F92:G92"/>
    <mergeCell ref="A93:E93"/>
    <mergeCell ref="F93:G93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9:E79"/>
    <mergeCell ref="F79:G79"/>
    <mergeCell ref="A80:E80"/>
    <mergeCell ref="F80:G80"/>
    <mergeCell ref="A81:E81"/>
    <mergeCell ref="F81:G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A70:E70"/>
    <mergeCell ref="F70:G70"/>
    <mergeCell ref="A71:E71"/>
    <mergeCell ref="F71:G71"/>
    <mergeCell ref="A72:E72"/>
    <mergeCell ref="F72:G72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39:G39"/>
    <mergeCell ref="A40:E40"/>
    <mergeCell ref="F40:G40"/>
    <mergeCell ref="A41:E41"/>
    <mergeCell ref="F41:G41"/>
    <mergeCell ref="A42:E42"/>
    <mergeCell ref="F42:G42"/>
    <mergeCell ref="A31:G31"/>
    <mergeCell ref="A33:G33"/>
    <mergeCell ref="A34:G34"/>
    <mergeCell ref="A35:G35"/>
    <mergeCell ref="A36:G36"/>
    <mergeCell ref="A37:G37"/>
    <mergeCell ref="A21:C21"/>
    <mergeCell ref="A22:C22"/>
    <mergeCell ref="A23:C24"/>
    <mergeCell ref="A25:E25"/>
    <mergeCell ref="A26:C29"/>
    <mergeCell ref="D26:G27"/>
    <mergeCell ref="E6:G6"/>
    <mergeCell ref="A10:G10"/>
    <mergeCell ref="A11:G11"/>
    <mergeCell ref="A14:E14"/>
    <mergeCell ref="A17:C18"/>
    <mergeCell ref="A19:E20"/>
    <mergeCell ref="A1:C1"/>
    <mergeCell ref="E1:G1"/>
    <mergeCell ref="E2:G2"/>
    <mergeCell ref="E3:G3"/>
    <mergeCell ref="F4:G4"/>
    <mergeCell ref="F5:G5"/>
  </mergeCells>
  <conditionalFormatting sqref="A419:IV444 E418:IV418 D310:IV310 A526:IV591 E236:IV236 A303:IV305 E302:IV302 A675:IV65536 A596:IV673 D593:IV594 E595:IV595 A307:IV309 E306:IV306 A1:IV235 A311:IV417 A237:IV301">
    <cfRule type="cellIs" dxfId="29" priority="30" stopIfTrue="1" operator="equal">
      <formula>0</formula>
    </cfRule>
  </conditionalFormatting>
  <conditionalFormatting sqref="A445:IV525">
    <cfRule type="cellIs" dxfId="28" priority="29" stopIfTrue="1" operator="equal">
      <formula>0</formula>
    </cfRule>
  </conditionalFormatting>
  <conditionalFormatting sqref="A418:C418">
    <cfRule type="cellIs" dxfId="27" priority="28" stopIfTrue="1" operator="equal">
      <formula>0</formula>
    </cfRule>
  </conditionalFormatting>
  <conditionalFormatting sqref="A310:C310 A337:C337 A364:C364 A391:C391">
    <cfRule type="cellIs" dxfId="26" priority="27" stopIfTrue="1" operator="equal">
      <formula>0</formula>
    </cfRule>
  </conditionalFormatting>
  <conditionalFormatting sqref="A182:D182">
    <cfRule type="cellIs" dxfId="25" priority="26" stopIfTrue="1" operator="equal">
      <formula>0</formula>
    </cfRule>
  </conditionalFormatting>
  <conditionalFormatting sqref="A209:D209">
    <cfRule type="cellIs" dxfId="24" priority="25" stopIfTrue="1" operator="equal">
      <formula>0</formula>
    </cfRule>
  </conditionalFormatting>
  <conditionalFormatting sqref="A299 D299">
    <cfRule type="cellIs" dxfId="23" priority="24" stopIfTrue="1" operator="equal">
      <formula>0</formula>
    </cfRule>
  </conditionalFormatting>
  <conditionalFormatting sqref="A300:D300">
    <cfRule type="cellIs" dxfId="22" priority="23" stopIfTrue="1" operator="equal">
      <formula>0</formula>
    </cfRule>
  </conditionalFormatting>
  <conditionalFormatting sqref="A301:D301">
    <cfRule type="cellIs" dxfId="21" priority="22" stopIfTrue="1" operator="equal">
      <formula>0</formula>
    </cfRule>
  </conditionalFormatting>
  <conditionalFormatting sqref="A337 D337">
    <cfRule type="cellIs" dxfId="20" priority="21" stopIfTrue="1" operator="equal">
      <formula>0</formula>
    </cfRule>
  </conditionalFormatting>
  <conditionalFormatting sqref="A364:D364">
    <cfRule type="cellIs" dxfId="19" priority="20" stopIfTrue="1" operator="equal">
      <formula>0</formula>
    </cfRule>
  </conditionalFormatting>
  <conditionalFormatting sqref="A391:D391">
    <cfRule type="cellIs" dxfId="18" priority="19" stopIfTrue="1" operator="equal">
      <formula>0</formula>
    </cfRule>
  </conditionalFormatting>
  <conditionalFormatting sqref="A236:D236">
    <cfRule type="cellIs" dxfId="17" priority="18" stopIfTrue="1" operator="equal">
      <formula>0</formula>
    </cfRule>
  </conditionalFormatting>
  <conditionalFormatting sqref="A302:D302">
    <cfRule type="cellIs" dxfId="16" priority="17" stopIfTrue="1" operator="equal">
      <formula>0</formula>
    </cfRule>
  </conditionalFormatting>
  <conditionalFormatting sqref="D418">
    <cfRule type="cellIs" dxfId="15" priority="16" stopIfTrue="1" operator="equal">
      <formula>0</formula>
    </cfRule>
  </conditionalFormatting>
  <conditionalFormatting sqref="D418">
    <cfRule type="cellIs" dxfId="14" priority="15" stopIfTrue="1" operator="equal">
      <formula>0</formula>
    </cfRule>
  </conditionalFormatting>
  <conditionalFormatting sqref="A674:IV674">
    <cfRule type="cellIs" dxfId="13" priority="14" stopIfTrue="1" operator="equal">
      <formula>0</formula>
    </cfRule>
  </conditionalFormatting>
  <conditionalFormatting sqref="A593:C593">
    <cfRule type="cellIs" dxfId="12" priority="13" stopIfTrue="1" operator="equal">
      <formula>0</formula>
    </cfRule>
  </conditionalFormatting>
  <conditionalFormatting sqref="A592:C592">
    <cfRule type="cellIs" dxfId="11" priority="12" stopIfTrue="1" operator="equal">
      <formula>0</formula>
    </cfRule>
  </conditionalFormatting>
  <conditionalFormatting sqref="E592:IV592">
    <cfRule type="cellIs" dxfId="10" priority="11" stopIfTrue="1" operator="equal">
      <formula>0</formula>
    </cfRule>
  </conditionalFormatting>
  <conditionalFormatting sqref="A594:C594">
    <cfRule type="cellIs" dxfId="9" priority="10" stopIfTrue="1" operator="equal">
      <formula>0</formula>
    </cfRule>
  </conditionalFormatting>
  <conditionalFormatting sqref="A595:C595">
    <cfRule type="cellIs" dxfId="8" priority="9" stopIfTrue="1" operator="equal">
      <formula>0</formula>
    </cfRule>
  </conditionalFormatting>
  <conditionalFormatting sqref="D595">
    <cfRule type="cellIs" dxfId="7" priority="8" stopIfTrue="1" operator="equal">
      <formula>0</formula>
    </cfRule>
  </conditionalFormatting>
  <conditionalFormatting sqref="D306">
    <cfRule type="cellIs" dxfId="6" priority="7" stopIfTrue="1" operator="equal">
      <formula>0</formula>
    </cfRule>
  </conditionalFormatting>
  <conditionalFormatting sqref="A306:C306">
    <cfRule type="cellIs" dxfId="5" priority="6" stopIfTrue="1" operator="equal">
      <formula>0</formula>
    </cfRule>
  </conditionalFormatting>
  <conditionalFormatting sqref="D592">
    <cfRule type="cellIs" dxfId="4" priority="5" stopIfTrue="1" operator="equal">
      <formula>0</formula>
    </cfRule>
  </conditionalFormatting>
  <conditionalFormatting sqref="A263:D263">
    <cfRule type="cellIs" dxfId="3" priority="4" stopIfTrue="1" operator="equal">
      <formula>0</formula>
    </cfRule>
  </conditionalFormatting>
  <conditionalFormatting sqref="A263:D263">
    <cfRule type="cellIs" dxfId="2" priority="3" stopIfTrue="1" operator="equal">
      <formula>0</formula>
    </cfRule>
  </conditionalFormatting>
  <conditionalFormatting sqref="A290:D290">
    <cfRule type="cellIs" dxfId="1" priority="2" stopIfTrue="1" operator="equal">
      <formula>0</formula>
    </cfRule>
  </conditionalFormatting>
  <conditionalFormatting sqref="A290:D29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2016-02-12T02:59:59Z</dcterms:modified>
</cp:coreProperties>
</file>